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A1B" lockStructure="1"/>
  <bookViews>
    <workbookView xWindow="240" yWindow="180" windowWidth="17496" windowHeight="8700" tabRatio="717"/>
  </bookViews>
  <sheets>
    <sheet name="Demographic Analysis Form" sheetId="7" r:id="rId1"/>
    <sheet name="Sheet1" sheetId="8" state="hidden" r:id="rId2"/>
  </sheets>
  <definedNames>
    <definedName name="_xlnm._FilterDatabase" localSheetId="1" hidden="1">Sheet1!$AA$60:$AB$539</definedName>
    <definedName name="_xlnm.Print_Area" localSheetId="0">'Demographic Analysis Form'!$B$2:$FB$366</definedName>
  </definedNames>
  <calcPr calcId="145621"/>
</workbook>
</file>

<file path=xl/calcChain.xml><?xml version="1.0" encoding="utf-8"?>
<calcChain xmlns="http://schemas.openxmlformats.org/spreadsheetml/2006/main">
  <c r="EM122" i="7" l="1"/>
  <c r="DM122" i="7"/>
  <c r="CM122" i="7"/>
  <c r="BM122" i="7"/>
  <c r="DU112" i="7" l="1"/>
  <c r="DU109" i="7"/>
  <c r="DU106" i="7"/>
  <c r="DU103" i="7"/>
  <c r="DU100" i="7"/>
  <c r="EM112" i="7"/>
  <c r="EU112" i="7" s="1"/>
  <c r="EM109" i="7"/>
  <c r="EU109" i="7" s="1"/>
  <c r="EM106" i="7"/>
  <c r="EU106" i="7" s="1"/>
  <c r="EM103" i="7"/>
  <c r="EU103" i="7" s="1"/>
  <c r="EM100" i="7"/>
  <c r="EU100" i="7" s="1"/>
  <c r="DM112" i="7"/>
  <c r="DM109" i="7"/>
  <c r="DM106" i="7"/>
  <c r="DM103" i="7"/>
  <c r="DM100" i="7"/>
  <c r="CU112" i="7"/>
  <c r="CU109" i="7"/>
  <c r="CU106" i="7"/>
  <c r="CU103" i="7"/>
  <c r="CU100" i="7"/>
  <c r="CM112" i="7"/>
  <c r="CM109" i="7"/>
  <c r="CM106" i="7"/>
  <c r="CM103" i="7"/>
  <c r="CM100" i="7"/>
  <c r="BU112" i="7"/>
  <c r="BU109" i="7"/>
  <c r="BU106" i="7"/>
  <c r="BU103" i="7"/>
  <c r="BU100" i="7"/>
  <c r="BM112" i="7"/>
  <c r="BM109" i="7"/>
  <c r="BM106" i="7"/>
  <c r="BM103" i="7"/>
  <c r="BM100" i="7"/>
  <c r="EU77" i="7"/>
  <c r="EU74" i="7"/>
  <c r="EU71" i="7"/>
  <c r="EU68" i="7"/>
  <c r="EU65" i="7"/>
  <c r="EU62" i="7"/>
  <c r="EM77" i="7"/>
  <c r="EM74" i="7"/>
  <c r="EM71" i="7"/>
  <c r="EM68" i="7"/>
  <c r="EM65" i="7"/>
  <c r="EM62" i="7"/>
  <c r="DM77" i="7"/>
  <c r="DU77" i="7" s="1"/>
  <c r="DM74" i="7"/>
  <c r="DU74" i="7" s="1"/>
  <c r="DM71" i="7"/>
  <c r="DU71" i="7" s="1"/>
  <c r="DM68" i="7"/>
  <c r="DU68" i="7" s="1"/>
  <c r="DM65" i="7"/>
  <c r="DU65" i="7" s="1"/>
  <c r="DM62" i="7"/>
  <c r="DU62" i="7" s="1"/>
  <c r="CM77" i="7"/>
  <c r="CU77" i="7" s="1"/>
  <c r="CM74" i="7"/>
  <c r="CU74" i="7" s="1"/>
  <c r="CM71" i="7"/>
  <c r="CU71" i="7" s="1"/>
  <c r="CM68" i="7"/>
  <c r="CU68" i="7" s="1"/>
  <c r="CM65" i="7"/>
  <c r="CU65" i="7" s="1"/>
  <c r="CM62" i="7"/>
  <c r="CU62" i="7" s="1"/>
  <c r="BU77" i="7"/>
  <c r="BM77" i="7"/>
  <c r="BU74" i="7"/>
  <c r="BM74" i="7"/>
  <c r="BU71" i="7"/>
  <c r="BM71" i="7"/>
  <c r="BU68" i="7"/>
  <c r="BM68" i="7"/>
  <c r="BU65" i="7"/>
  <c r="BM65" i="7"/>
  <c r="BU62" i="7"/>
  <c r="BM62" i="7"/>
  <c r="EM90" i="7" l="1"/>
  <c r="EU90" i="7" s="1"/>
  <c r="DM90" i="7"/>
  <c r="DU90" i="7" s="1"/>
  <c r="CU90" i="7"/>
  <c r="CM90" i="7"/>
  <c r="BU90" i="7"/>
  <c r="BM90" i="7"/>
  <c r="EM87" i="7"/>
  <c r="EU87" i="7" s="1"/>
  <c r="DM87" i="7"/>
  <c r="DU87" i="7" s="1"/>
  <c r="CU87" i="7"/>
  <c r="CM87" i="7"/>
  <c r="BM87" i="7"/>
  <c r="BU87" i="7" s="1"/>
  <c r="EM52" i="7"/>
  <c r="EU52" i="7" s="1"/>
  <c r="EM49" i="7"/>
  <c r="EU49" i="7" s="1"/>
  <c r="DM52" i="7"/>
  <c r="DU52" i="7" s="1"/>
  <c r="DM49" i="7"/>
  <c r="DU49" i="7" s="1"/>
  <c r="CM52" i="7"/>
  <c r="CU52" i="7" s="1"/>
  <c r="CM49" i="7"/>
  <c r="CU49" i="7" s="1"/>
  <c r="BM52" i="7"/>
  <c r="BM49" i="7"/>
  <c r="EU122" i="7" l="1"/>
  <c r="DU122" i="7"/>
  <c r="CU122" i="7"/>
  <c r="BU122" i="7" l="1"/>
  <c r="U541" i="8" l="1"/>
  <c r="T541" i="8"/>
  <c r="S541" i="8"/>
  <c r="R541" i="8"/>
  <c r="Q541" i="8"/>
  <c r="Y541" i="8"/>
  <c r="N541" i="8"/>
  <c r="M541" i="8"/>
  <c r="L541" i="8"/>
  <c r="K541" i="8"/>
  <c r="J541" i="8"/>
  <c r="X542" i="8"/>
  <c r="P541" i="8"/>
  <c r="O541" i="8"/>
  <c r="I541" i="8"/>
  <c r="H541" i="8"/>
  <c r="I542" i="8" l="1"/>
  <c r="N542" i="8"/>
  <c r="P542" i="8"/>
  <c r="U542" i="8"/>
  <c r="D4" i="8"/>
  <c r="I543" i="8" l="1"/>
  <c r="P543" i="8"/>
  <c r="D3" i="8"/>
  <c r="B19" i="8" s="1"/>
  <c r="CF38" i="7" l="1"/>
  <c r="R38" i="7"/>
  <c r="AM65" i="7"/>
  <c r="B15" i="8" l="1"/>
  <c r="AM112" i="7" s="1"/>
  <c r="B13" i="8"/>
  <c r="AM106" i="7" s="1"/>
  <c r="B11" i="8"/>
  <c r="AM100" i="7" s="1"/>
  <c r="B9" i="8"/>
  <c r="AM87" i="7" s="1"/>
  <c r="B6" i="8"/>
  <c r="AM71" i="7" s="1"/>
  <c r="B4" i="8"/>
  <c r="AM62" i="7" s="1"/>
  <c r="B2" i="8"/>
  <c r="B18" i="8"/>
  <c r="DE38" i="7" s="1"/>
  <c r="B14" i="8"/>
  <c r="B12" i="8"/>
  <c r="B10" i="8"/>
  <c r="AM90" i="7" s="1"/>
  <c r="B8" i="8"/>
  <c r="B7" i="8"/>
  <c r="AM74" i="7" s="1"/>
  <c r="B5" i="8"/>
  <c r="B3" i="8"/>
  <c r="AM52" i="7" s="1"/>
  <c r="AU65" i="7" l="1"/>
  <c r="AU52" i="7"/>
  <c r="BU52" i="7" s="1"/>
  <c r="AU90" i="7"/>
  <c r="AM109" i="7"/>
  <c r="AU109" i="7" s="1"/>
  <c r="AM103" i="7"/>
  <c r="AU103" i="7" s="1"/>
  <c r="AU106" i="7"/>
  <c r="AU100" i="7"/>
  <c r="AU112" i="7"/>
  <c r="AM68" i="7"/>
  <c r="AU68" i="7" s="1"/>
  <c r="AM77" i="7"/>
  <c r="AU77" i="7" s="1"/>
  <c r="AU87" i="7"/>
  <c r="AU74" i="7"/>
  <c r="AU62" i="7"/>
  <c r="AM49" i="7"/>
  <c r="AU71" i="7"/>
  <c r="AU49" i="7" l="1"/>
  <c r="BU49" i="7" s="1"/>
</calcChain>
</file>

<file path=xl/sharedStrings.xml><?xml version="1.0" encoding="utf-8"?>
<sst xmlns="http://schemas.openxmlformats.org/spreadsheetml/2006/main" count="1771" uniqueCount="1198">
  <si>
    <t>Adelanto city</t>
  </si>
  <si>
    <t>Agoura Hills city</t>
  </si>
  <si>
    <t>Alameda city</t>
  </si>
  <si>
    <t>Albany city</t>
  </si>
  <si>
    <t>Alhambra city</t>
  </si>
  <si>
    <t>Aliso Viejo city</t>
  </si>
  <si>
    <t>Alturas city</t>
  </si>
  <si>
    <t>Amador City city</t>
  </si>
  <si>
    <t>American Canyon city</t>
  </si>
  <si>
    <t>Anaheim city</t>
  </si>
  <si>
    <t>Anderson city</t>
  </si>
  <si>
    <t>Angels city</t>
  </si>
  <si>
    <t>Antioch city</t>
  </si>
  <si>
    <t>Apple Valley town</t>
  </si>
  <si>
    <t>Arcadia city</t>
  </si>
  <si>
    <t>Arcata city</t>
  </si>
  <si>
    <t>Arroyo Grande city</t>
  </si>
  <si>
    <t>Artesia city</t>
  </si>
  <si>
    <t>Arvin city</t>
  </si>
  <si>
    <t>Atascadero city</t>
  </si>
  <si>
    <t>Atherton town</t>
  </si>
  <si>
    <t>Atwater city</t>
  </si>
  <si>
    <t>Auburn city</t>
  </si>
  <si>
    <t>Avalon city</t>
  </si>
  <si>
    <t>Avenal city</t>
  </si>
  <si>
    <t>Azusa city</t>
  </si>
  <si>
    <t>Bakersfield city</t>
  </si>
  <si>
    <t>Baldwin Park city</t>
  </si>
  <si>
    <t>Banning city</t>
  </si>
  <si>
    <t>Barstow city</t>
  </si>
  <si>
    <t>Beaumont city</t>
  </si>
  <si>
    <t>Bell city</t>
  </si>
  <si>
    <t>Bellflower city</t>
  </si>
  <si>
    <t>Bell Gardens city</t>
  </si>
  <si>
    <t>Belmont city</t>
  </si>
  <si>
    <t>Belvedere city</t>
  </si>
  <si>
    <t>Benicia city</t>
  </si>
  <si>
    <t>Berkeley city</t>
  </si>
  <si>
    <t>Beverly Hills city</t>
  </si>
  <si>
    <t>Big Bear Lake city</t>
  </si>
  <si>
    <t>Biggs city</t>
  </si>
  <si>
    <t>Bishop city</t>
  </si>
  <si>
    <t>Blue Lake city</t>
  </si>
  <si>
    <t>Blythe city</t>
  </si>
  <si>
    <t>Bradbury city</t>
  </si>
  <si>
    <t>Brawley city</t>
  </si>
  <si>
    <t>Brea city</t>
  </si>
  <si>
    <t>Brentwood city</t>
  </si>
  <si>
    <t>Brisbane city</t>
  </si>
  <si>
    <t>Buellton city</t>
  </si>
  <si>
    <t>Buena Park city</t>
  </si>
  <si>
    <t>Burbank city</t>
  </si>
  <si>
    <t>Burlingame city</t>
  </si>
  <si>
    <t>Calabasas city</t>
  </si>
  <si>
    <t>Calexico city</t>
  </si>
  <si>
    <t>California City city</t>
  </si>
  <si>
    <t>Calimesa city</t>
  </si>
  <si>
    <t>Calipatria city</t>
  </si>
  <si>
    <t>Calistoga city</t>
  </si>
  <si>
    <t>Camarillo city</t>
  </si>
  <si>
    <t>Campbell city</t>
  </si>
  <si>
    <t>Canyon Lake city</t>
  </si>
  <si>
    <t>Capitola city</t>
  </si>
  <si>
    <t>Carlsbad city</t>
  </si>
  <si>
    <t>Carmel-by-the-Sea city</t>
  </si>
  <si>
    <t>Carpinteria city</t>
  </si>
  <si>
    <t>Carson city</t>
  </si>
  <si>
    <t>Cathedral City city</t>
  </si>
  <si>
    <t>Ceres city</t>
  </si>
  <si>
    <t>Cerritos city</t>
  </si>
  <si>
    <t>Chico city</t>
  </si>
  <si>
    <t>Chino city</t>
  </si>
  <si>
    <t>Chino Hills city</t>
  </si>
  <si>
    <t>Chowchilla city</t>
  </si>
  <si>
    <t>Chula Vista city</t>
  </si>
  <si>
    <t>Citrus Heights city</t>
  </si>
  <si>
    <t>Claremont city</t>
  </si>
  <si>
    <t>Clayton city</t>
  </si>
  <si>
    <t>Clearlake city</t>
  </si>
  <si>
    <t>Cloverdale city</t>
  </si>
  <si>
    <t>Clovis city</t>
  </si>
  <si>
    <t>Coachella city</t>
  </si>
  <si>
    <t>Coalinga city</t>
  </si>
  <si>
    <t>Colfax city</t>
  </si>
  <si>
    <t>Colma town</t>
  </si>
  <si>
    <t>Colton city</t>
  </si>
  <si>
    <t>Colusa city</t>
  </si>
  <si>
    <t>Commerce city</t>
  </si>
  <si>
    <t>Compton city</t>
  </si>
  <si>
    <t>Concord city</t>
  </si>
  <si>
    <t>Corcoran city</t>
  </si>
  <si>
    <t>Corning city</t>
  </si>
  <si>
    <t>Corona city</t>
  </si>
  <si>
    <t>Coronado city</t>
  </si>
  <si>
    <t>Corte Madera town</t>
  </si>
  <si>
    <t>Costa Mesa city</t>
  </si>
  <si>
    <t>Cotati city</t>
  </si>
  <si>
    <t>Covina city</t>
  </si>
  <si>
    <t>Crescent City city</t>
  </si>
  <si>
    <t>Cudahy city</t>
  </si>
  <si>
    <t>Culver City city</t>
  </si>
  <si>
    <t>Cupertino city</t>
  </si>
  <si>
    <t>Cypress city</t>
  </si>
  <si>
    <t>Daly City city</t>
  </si>
  <si>
    <t>Dana Point city</t>
  </si>
  <si>
    <t>Danville town</t>
  </si>
  <si>
    <t>Davis city</t>
  </si>
  <si>
    <t>Delano city</t>
  </si>
  <si>
    <t>Del Mar city</t>
  </si>
  <si>
    <t>Del Rey Oaks city</t>
  </si>
  <si>
    <t>Desert Hot Springs city</t>
  </si>
  <si>
    <t>Diamond Bar city</t>
  </si>
  <si>
    <t>Dinuba city</t>
  </si>
  <si>
    <t>Dixon city</t>
  </si>
  <si>
    <t>Dorris city</t>
  </si>
  <si>
    <t>Dos Palos city</t>
  </si>
  <si>
    <t>Downey city</t>
  </si>
  <si>
    <t>Duarte city</t>
  </si>
  <si>
    <t>Dublin city</t>
  </si>
  <si>
    <t>Dunsmuir city</t>
  </si>
  <si>
    <t>East Palo Alto city</t>
  </si>
  <si>
    <t>El Cajon city</t>
  </si>
  <si>
    <t>El Centro city</t>
  </si>
  <si>
    <t>El Cerrito city</t>
  </si>
  <si>
    <t>Elk Grove city</t>
  </si>
  <si>
    <t>El Monte city</t>
  </si>
  <si>
    <t>El Paso de Robles (Paso Robles) city</t>
  </si>
  <si>
    <t>El Segundo city</t>
  </si>
  <si>
    <t>Emeryville city</t>
  </si>
  <si>
    <t>Encinitas city</t>
  </si>
  <si>
    <t>Escalon city</t>
  </si>
  <si>
    <t>Escondido city</t>
  </si>
  <si>
    <t>Etna city</t>
  </si>
  <si>
    <t>Eureka city</t>
  </si>
  <si>
    <t>Exeter city</t>
  </si>
  <si>
    <t>Fairfax town</t>
  </si>
  <si>
    <t>Fairfield city</t>
  </si>
  <si>
    <t>Farmersville city</t>
  </si>
  <si>
    <t>Ferndale city</t>
  </si>
  <si>
    <t>Fillmore city</t>
  </si>
  <si>
    <t>Firebaugh city</t>
  </si>
  <si>
    <t>Folsom city</t>
  </si>
  <si>
    <t>Fontana city</t>
  </si>
  <si>
    <t>Fort Bragg city</t>
  </si>
  <si>
    <t>Fort Jones city</t>
  </si>
  <si>
    <t>Fortuna city</t>
  </si>
  <si>
    <t>Foster City city</t>
  </si>
  <si>
    <t>Fountain Valley city</t>
  </si>
  <si>
    <t>Fowler city</t>
  </si>
  <si>
    <t>Fremont city</t>
  </si>
  <si>
    <t>Fresno city</t>
  </si>
  <si>
    <t>Fullerton city</t>
  </si>
  <si>
    <t>Galt city</t>
  </si>
  <si>
    <t>Gardena city</t>
  </si>
  <si>
    <t>Garden Grove city</t>
  </si>
  <si>
    <t>Gilroy city</t>
  </si>
  <si>
    <t>Glendale city</t>
  </si>
  <si>
    <t>Glendora city</t>
  </si>
  <si>
    <t>Goleta city</t>
  </si>
  <si>
    <t>Gonzales city</t>
  </si>
  <si>
    <t>Grand Terrace city</t>
  </si>
  <si>
    <t>Grass Valley city</t>
  </si>
  <si>
    <t>Greenfield city</t>
  </si>
  <si>
    <t>Gridley city</t>
  </si>
  <si>
    <t>Grover Beach city</t>
  </si>
  <si>
    <t>Guadalupe city</t>
  </si>
  <si>
    <t>Gustine city</t>
  </si>
  <si>
    <t>Half Moon Bay city</t>
  </si>
  <si>
    <t>Hanford city</t>
  </si>
  <si>
    <t>Hawaiian Gardens city</t>
  </si>
  <si>
    <t>Hawthorne city</t>
  </si>
  <si>
    <t>Hayward city</t>
  </si>
  <si>
    <t>Healdsburg city</t>
  </si>
  <si>
    <t>Hemet city</t>
  </si>
  <si>
    <t>Hercules city</t>
  </si>
  <si>
    <t>Hermosa Beach city</t>
  </si>
  <si>
    <t>Hesperia city</t>
  </si>
  <si>
    <t>Hidden Hills city</t>
  </si>
  <si>
    <t>Highland city</t>
  </si>
  <si>
    <t>Hillsborough town</t>
  </si>
  <si>
    <t>Hollister city</t>
  </si>
  <si>
    <t>Holtville city</t>
  </si>
  <si>
    <t>Hughson city</t>
  </si>
  <si>
    <t>Huntington Beach city</t>
  </si>
  <si>
    <t>Huntington Park city</t>
  </si>
  <si>
    <t>Huron city</t>
  </si>
  <si>
    <t>Imperial city</t>
  </si>
  <si>
    <t>Imperial Beach city</t>
  </si>
  <si>
    <t>Indian Wells city</t>
  </si>
  <si>
    <t>Indio city</t>
  </si>
  <si>
    <t>Industry city</t>
  </si>
  <si>
    <t>Inglewood city</t>
  </si>
  <si>
    <t>Ione city</t>
  </si>
  <si>
    <t>Irvine city</t>
  </si>
  <si>
    <t>Irwindale city</t>
  </si>
  <si>
    <t>Isleton city</t>
  </si>
  <si>
    <t>Jackson city</t>
  </si>
  <si>
    <t>Kerman city</t>
  </si>
  <si>
    <t>King City city</t>
  </si>
  <si>
    <t>Kingsburg city</t>
  </si>
  <si>
    <t>La Cañada Flintridge city</t>
  </si>
  <si>
    <t>Lafayette city</t>
  </si>
  <si>
    <t>Laguna Beach city</t>
  </si>
  <si>
    <t>Laguna Hills city</t>
  </si>
  <si>
    <t>Laguna Niguel city</t>
  </si>
  <si>
    <t>Laguna Woods city</t>
  </si>
  <si>
    <t>La Habra city</t>
  </si>
  <si>
    <t>La Habra Heights city</t>
  </si>
  <si>
    <t>Lake Elsinore city</t>
  </si>
  <si>
    <t>Lake Forest city</t>
  </si>
  <si>
    <t>Lakeport city</t>
  </si>
  <si>
    <t>Lakewood city</t>
  </si>
  <si>
    <t>La Mesa city</t>
  </si>
  <si>
    <t>La Mirada city</t>
  </si>
  <si>
    <t>Lancaster city</t>
  </si>
  <si>
    <t>La Palma city</t>
  </si>
  <si>
    <t>La Puente city</t>
  </si>
  <si>
    <t>La Quinta city</t>
  </si>
  <si>
    <t>Larkspur city</t>
  </si>
  <si>
    <t>Lathrop city</t>
  </si>
  <si>
    <t>La Verne city</t>
  </si>
  <si>
    <t>Lawndale city</t>
  </si>
  <si>
    <t>Lemon Grove city</t>
  </si>
  <si>
    <t>Lemoore city</t>
  </si>
  <si>
    <t>Lincoln city</t>
  </si>
  <si>
    <t>Lindsay city</t>
  </si>
  <si>
    <t>Live Oak city</t>
  </si>
  <si>
    <t>Livermore city</t>
  </si>
  <si>
    <t>Livingston city</t>
  </si>
  <si>
    <t>Lodi city</t>
  </si>
  <si>
    <t>Loma Linda city</t>
  </si>
  <si>
    <t>Lomita city</t>
  </si>
  <si>
    <t>Lompoc city</t>
  </si>
  <si>
    <t>Long Beach city</t>
  </si>
  <si>
    <t>Loomis town</t>
  </si>
  <si>
    <t>Los Alamitos city</t>
  </si>
  <si>
    <t>Los Altos city</t>
  </si>
  <si>
    <t>Los Altos Hills town</t>
  </si>
  <si>
    <t>Los Angeles city</t>
  </si>
  <si>
    <t>Los Banos city</t>
  </si>
  <si>
    <t>Los Gatos town</t>
  </si>
  <si>
    <t>Loyalton city</t>
  </si>
  <si>
    <t>Lynwood city</t>
  </si>
  <si>
    <t>McFarland city</t>
  </si>
  <si>
    <t>Madera city</t>
  </si>
  <si>
    <t>Malibu city</t>
  </si>
  <si>
    <t>Mammoth Lakes town</t>
  </si>
  <si>
    <t>Manhattan Beach city</t>
  </si>
  <si>
    <t>Manteca city</t>
  </si>
  <si>
    <t>Maricopa city</t>
  </si>
  <si>
    <t>Marina city</t>
  </si>
  <si>
    <t>Martinez city</t>
  </si>
  <si>
    <t>Marysville city</t>
  </si>
  <si>
    <t>Maywood city</t>
  </si>
  <si>
    <t>Mendota city</t>
  </si>
  <si>
    <t>Menifee city</t>
  </si>
  <si>
    <t>Menlo Park city</t>
  </si>
  <si>
    <t>Merced city</t>
  </si>
  <si>
    <t>Millbrae city</t>
  </si>
  <si>
    <t>Mill Valley city</t>
  </si>
  <si>
    <t>Milpitas city</t>
  </si>
  <si>
    <t>Mission Viejo city</t>
  </si>
  <si>
    <t>Modesto city</t>
  </si>
  <si>
    <t>Monrovia city</t>
  </si>
  <si>
    <t>Montague city</t>
  </si>
  <si>
    <t>Montclair city</t>
  </si>
  <si>
    <t>Montebello city</t>
  </si>
  <si>
    <t>Monterey city</t>
  </si>
  <si>
    <t>Monterey Park city</t>
  </si>
  <si>
    <t>Monte Sereno city</t>
  </si>
  <si>
    <t>Moorpark city</t>
  </si>
  <si>
    <t>Moraga town</t>
  </si>
  <si>
    <t>Moreno Valley city</t>
  </si>
  <si>
    <t>Morgan Hill city</t>
  </si>
  <si>
    <t>Morro Bay city</t>
  </si>
  <si>
    <t>Mountain View city</t>
  </si>
  <si>
    <t>Mount Shasta city</t>
  </si>
  <si>
    <t>Murrieta city</t>
  </si>
  <si>
    <t>Napa city</t>
  </si>
  <si>
    <t>National City city</t>
  </si>
  <si>
    <t>Needles city</t>
  </si>
  <si>
    <t>Nevada City city</t>
  </si>
  <si>
    <t>Newark city</t>
  </si>
  <si>
    <t>Newman city</t>
  </si>
  <si>
    <t>Newport Beach city</t>
  </si>
  <si>
    <t>Norco city</t>
  </si>
  <si>
    <t>Norwalk city</t>
  </si>
  <si>
    <t>Novato city</t>
  </si>
  <si>
    <t>Oakdale city</t>
  </si>
  <si>
    <t>Oakland city</t>
  </si>
  <si>
    <t>Oakley city</t>
  </si>
  <si>
    <t>Oceanside city</t>
  </si>
  <si>
    <t>Ojai city</t>
  </si>
  <si>
    <t>Ontario city</t>
  </si>
  <si>
    <t>Orange city</t>
  </si>
  <si>
    <t>Orange Cove city</t>
  </si>
  <si>
    <t>Orinda city</t>
  </si>
  <si>
    <t>Orland city</t>
  </si>
  <si>
    <t>Oroville city</t>
  </si>
  <si>
    <t>Oxnard city</t>
  </si>
  <si>
    <t>Pacifica city</t>
  </si>
  <si>
    <t>Pacific Grove city</t>
  </si>
  <si>
    <t>Palmdale city</t>
  </si>
  <si>
    <t>Palm Desert city</t>
  </si>
  <si>
    <t>Palm Springs city</t>
  </si>
  <si>
    <t>Palo Alto city</t>
  </si>
  <si>
    <t>Palos Verdes Estates city</t>
  </si>
  <si>
    <t>Paradise town</t>
  </si>
  <si>
    <t>Paramount city</t>
  </si>
  <si>
    <t>Parlier city</t>
  </si>
  <si>
    <t>Pasadena city</t>
  </si>
  <si>
    <t>Patterson city</t>
  </si>
  <si>
    <t>Perris city</t>
  </si>
  <si>
    <t>Petaluma city</t>
  </si>
  <si>
    <t>Pico Rivera city</t>
  </si>
  <si>
    <t>Piedmont city</t>
  </si>
  <si>
    <t>Pinole city</t>
  </si>
  <si>
    <t>Pismo Beach city</t>
  </si>
  <si>
    <t>Pittsburg city</t>
  </si>
  <si>
    <t>Placentia city</t>
  </si>
  <si>
    <t>Placerville city</t>
  </si>
  <si>
    <t>Pleasant Hill city</t>
  </si>
  <si>
    <t>Pleasanton city</t>
  </si>
  <si>
    <t>Plymouth city</t>
  </si>
  <si>
    <t>Point Arena city</t>
  </si>
  <si>
    <t>Pomona city</t>
  </si>
  <si>
    <t>Porterville city</t>
  </si>
  <si>
    <t>Port Hueneme city</t>
  </si>
  <si>
    <t>Portola city</t>
  </si>
  <si>
    <t>Portola Valley town</t>
  </si>
  <si>
    <t>Poway city</t>
  </si>
  <si>
    <t>Rancho Cordova city</t>
  </si>
  <si>
    <t>Rancho Cucamonga city</t>
  </si>
  <si>
    <t>Rancho Mirage city</t>
  </si>
  <si>
    <t>Rancho Palos Verdes city</t>
  </si>
  <si>
    <t>Rancho Santa Margarita city</t>
  </si>
  <si>
    <t>Red Bluff city</t>
  </si>
  <si>
    <t>Redding city</t>
  </si>
  <si>
    <t>Redlands city</t>
  </si>
  <si>
    <t>Redondo Beach city</t>
  </si>
  <si>
    <t>Redwood City city</t>
  </si>
  <si>
    <t>Reedley city</t>
  </si>
  <si>
    <t>Rialto city</t>
  </si>
  <si>
    <t>Richmond city</t>
  </si>
  <si>
    <t>Ridgecrest city</t>
  </si>
  <si>
    <t>Rio Dell city</t>
  </si>
  <si>
    <t>Rio Vista city</t>
  </si>
  <si>
    <t>Ripon city</t>
  </si>
  <si>
    <t>Riverbank city</t>
  </si>
  <si>
    <t>Riverside city</t>
  </si>
  <si>
    <t>Rocklin city</t>
  </si>
  <si>
    <t>Rohnert Park city</t>
  </si>
  <si>
    <t>Rolling Hills city</t>
  </si>
  <si>
    <t>Rolling Hills Estates city</t>
  </si>
  <si>
    <t>Rosemead city</t>
  </si>
  <si>
    <t>Roseville city</t>
  </si>
  <si>
    <t>Ross town</t>
  </si>
  <si>
    <t>Sacramento city</t>
  </si>
  <si>
    <t>St. Helena city</t>
  </si>
  <si>
    <t>Salinas city</t>
  </si>
  <si>
    <t>San Anselmo town</t>
  </si>
  <si>
    <t>San Bernardino city</t>
  </si>
  <si>
    <t>San Bruno city</t>
  </si>
  <si>
    <t>San Buenaventura (Ventura) city</t>
  </si>
  <si>
    <t>San Carlos city</t>
  </si>
  <si>
    <t>San Clemente city</t>
  </si>
  <si>
    <t>Sand City city</t>
  </si>
  <si>
    <t>San Diego city</t>
  </si>
  <si>
    <t>San Dimas city</t>
  </si>
  <si>
    <t>San Fernando city</t>
  </si>
  <si>
    <t>San Francisco city</t>
  </si>
  <si>
    <t>San Gabriel city</t>
  </si>
  <si>
    <t>Sanger city</t>
  </si>
  <si>
    <t>San Jacinto city</t>
  </si>
  <si>
    <t>San Joaquin city</t>
  </si>
  <si>
    <t>San Jose city</t>
  </si>
  <si>
    <t>San Juan Bautista city</t>
  </si>
  <si>
    <t>San Juan Capistrano city</t>
  </si>
  <si>
    <t>San Leandro city</t>
  </si>
  <si>
    <t>San Luis Obispo city</t>
  </si>
  <si>
    <t>San Marcos city</t>
  </si>
  <si>
    <t>San Marino city</t>
  </si>
  <si>
    <t>San Mateo city</t>
  </si>
  <si>
    <t>San Pablo city</t>
  </si>
  <si>
    <t>San Rafael city</t>
  </si>
  <si>
    <t>San Ramon city</t>
  </si>
  <si>
    <t>Santa Ana city</t>
  </si>
  <si>
    <t>Santa Barbara city</t>
  </si>
  <si>
    <t>Santa Clara city</t>
  </si>
  <si>
    <t>Santa Clarita city</t>
  </si>
  <si>
    <t>Santa Cruz city</t>
  </si>
  <si>
    <t>Santa Fe Springs city</t>
  </si>
  <si>
    <t>Santa Maria city</t>
  </si>
  <si>
    <t>Santa Monica city</t>
  </si>
  <si>
    <t>Santa Paula city</t>
  </si>
  <si>
    <t>Santa Rosa city</t>
  </si>
  <si>
    <t>Santee city</t>
  </si>
  <si>
    <t>Saratoga city</t>
  </si>
  <si>
    <t>Sausalito city</t>
  </si>
  <si>
    <t>Scotts Valley city</t>
  </si>
  <si>
    <t>Seal Beach city</t>
  </si>
  <si>
    <t>Seaside city</t>
  </si>
  <si>
    <t>Sebastopol city</t>
  </si>
  <si>
    <t>Selma city</t>
  </si>
  <si>
    <t>Shafter city</t>
  </si>
  <si>
    <t>Shasta Lake city</t>
  </si>
  <si>
    <t>Sierra Madre city</t>
  </si>
  <si>
    <t>Signal Hill city</t>
  </si>
  <si>
    <t>Simi Valley city</t>
  </si>
  <si>
    <t>Solana Beach city</t>
  </si>
  <si>
    <t>Soledad city</t>
  </si>
  <si>
    <t>Solvang city</t>
  </si>
  <si>
    <t>Sonoma city</t>
  </si>
  <si>
    <t>Sonora city</t>
  </si>
  <si>
    <t>South El Monte city</t>
  </si>
  <si>
    <t>South Gate city</t>
  </si>
  <si>
    <t>South Lake Tahoe city</t>
  </si>
  <si>
    <t>South Pasadena city</t>
  </si>
  <si>
    <t>South San Francisco city</t>
  </si>
  <si>
    <t>Stanton city</t>
  </si>
  <si>
    <t>Stockton city</t>
  </si>
  <si>
    <t>Suisun City city</t>
  </si>
  <si>
    <t>Sunnyvale city</t>
  </si>
  <si>
    <t>Susanville city</t>
  </si>
  <si>
    <t>Sutter Creek city</t>
  </si>
  <si>
    <t>Taft city</t>
  </si>
  <si>
    <t>Tehachapi city</t>
  </si>
  <si>
    <t>Tehama city</t>
  </si>
  <si>
    <t>Temecula city</t>
  </si>
  <si>
    <t>Temple City city</t>
  </si>
  <si>
    <t>Thousand Oaks city</t>
  </si>
  <si>
    <t>Tiburon town</t>
  </si>
  <si>
    <t>Torrance city</t>
  </si>
  <si>
    <t>Tracy city</t>
  </si>
  <si>
    <t>Trinidad city</t>
  </si>
  <si>
    <t>Truckee town</t>
  </si>
  <si>
    <t>Tulare city</t>
  </si>
  <si>
    <t>Tulelake city</t>
  </si>
  <si>
    <t>Turlock city</t>
  </si>
  <si>
    <t>Tustin city</t>
  </si>
  <si>
    <t>Twentynine Palms city</t>
  </si>
  <si>
    <t>Ukiah city</t>
  </si>
  <si>
    <t>Union City city</t>
  </si>
  <si>
    <t>Upland city</t>
  </si>
  <si>
    <t>Vacaville city</t>
  </si>
  <si>
    <t>Vallejo city</t>
  </si>
  <si>
    <t>Vernon city</t>
  </si>
  <si>
    <t>Victorville city</t>
  </si>
  <si>
    <t>Villa Park city</t>
  </si>
  <si>
    <t>Visalia city</t>
  </si>
  <si>
    <t>Vista city</t>
  </si>
  <si>
    <t>Walnut city</t>
  </si>
  <si>
    <t>Walnut Creek city</t>
  </si>
  <si>
    <t>Wasco city</t>
  </si>
  <si>
    <t>Waterford city</t>
  </si>
  <si>
    <t>Watsonville city</t>
  </si>
  <si>
    <t>Weed city</t>
  </si>
  <si>
    <t>West Covina city</t>
  </si>
  <si>
    <t>West Hollywood city</t>
  </si>
  <si>
    <t>Westlake Village city</t>
  </si>
  <si>
    <t>Westminster city</t>
  </si>
  <si>
    <t>Westmorland city</t>
  </si>
  <si>
    <t>West Sacramento city</t>
  </si>
  <si>
    <t>Wheatland city</t>
  </si>
  <si>
    <t>Whittier city</t>
  </si>
  <si>
    <t>Wildomar city</t>
  </si>
  <si>
    <t>Williams city</t>
  </si>
  <si>
    <t>Willits city</t>
  </si>
  <si>
    <t>Willows city</t>
  </si>
  <si>
    <t>Windsor town</t>
  </si>
  <si>
    <t>Winters city</t>
  </si>
  <si>
    <t>Woodlake city</t>
  </si>
  <si>
    <t>Woodland city</t>
  </si>
  <si>
    <t>Woodside town</t>
  </si>
  <si>
    <t>Yountville city</t>
  </si>
  <si>
    <t>Yreka city</t>
  </si>
  <si>
    <t>Yuba City city</t>
  </si>
  <si>
    <t>Yucaipa city</t>
  </si>
  <si>
    <t>Yucca Valley town</t>
  </si>
  <si>
    <t>001</t>
  </si>
  <si>
    <t>003</t>
  </si>
  <si>
    <t>005</t>
  </si>
  <si>
    <t>007</t>
  </si>
  <si>
    <t>009</t>
  </si>
  <si>
    <t>011</t>
  </si>
  <si>
    <t>013</t>
  </si>
  <si>
    <t>015</t>
  </si>
  <si>
    <t>017</t>
  </si>
  <si>
    <t>019</t>
  </si>
  <si>
    <t>021</t>
  </si>
  <si>
    <t>023</t>
  </si>
  <si>
    <t>025</t>
  </si>
  <si>
    <t>027</t>
  </si>
  <si>
    <t>029</t>
  </si>
  <si>
    <t>031</t>
  </si>
  <si>
    <t>033</t>
  </si>
  <si>
    <t>035</t>
  </si>
  <si>
    <t>037</t>
  </si>
  <si>
    <t>039</t>
  </si>
  <si>
    <t>041</t>
  </si>
  <si>
    <t>043</t>
  </si>
  <si>
    <t>045</t>
  </si>
  <si>
    <t>047</t>
  </si>
  <si>
    <t>049</t>
  </si>
  <si>
    <t>051</t>
  </si>
  <si>
    <t>053</t>
  </si>
  <si>
    <t>055</t>
  </si>
  <si>
    <t>057</t>
  </si>
  <si>
    <t>059</t>
  </si>
  <si>
    <t>061</t>
  </si>
  <si>
    <t>063</t>
  </si>
  <si>
    <t>065</t>
  </si>
  <si>
    <t>067</t>
  </si>
  <si>
    <t>069</t>
  </si>
  <si>
    <t>071</t>
  </si>
  <si>
    <t>073</t>
  </si>
  <si>
    <t>075</t>
  </si>
  <si>
    <t>077</t>
  </si>
  <si>
    <t>079</t>
  </si>
  <si>
    <t>081</t>
  </si>
  <si>
    <t>083</t>
  </si>
  <si>
    <t>085</t>
  </si>
  <si>
    <t>087</t>
  </si>
  <si>
    <t>089</t>
  </si>
  <si>
    <t>091</t>
  </si>
  <si>
    <t>093</t>
  </si>
  <si>
    <t>095</t>
  </si>
  <si>
    <t>097</t>
  </si>
  <si>
    <t>099</t>
  </si>
  <si>
    <t>101</t>
  </si>
  <si>
    <t>103</t>
  </si>
  <si>
    <t>105</t>
  </si>
  <si>
    <t>107</t>
  </si>
  <si>
    <t>109</t>
  </si>
  <si>
    <t>111</t>
  </si>
  <si>
    <t>113</t>
  </si>
  <si>
    <t>115</t>
  </si>
  <si>
    <t>00296</t>
  </si>
  <si>
    <t>00394</t>
  </si>
  <si>
    <t>00562</t>
  </si>
  <si>
    <t>00674</t>
  </si>
  <si>
    <t>00884</t>
  </si>
  <si>
    <t>00947</t>
  </si>
  <si>
    <t>01444</t>
  </si>
  <si>
    <t>01514</t>
  </si>
  <si>
    <t>01640</t>
  </si>
  <si>
    <t>02000</t>
  </si>
  <si>
    <t>02042</t>
  </si>
  <si>
    <t>02112</t>
  </si>
  <si>
    <t>02252</t>
  </si>
  <si>
    <t>02364</t>
  </si>
  <si>
    <t>02462</t>
  </si>
  <si>
    <t>02476</t>
  </si>
  <si>
    <t>02868</t>
  </si>
  <si>
    <t>02896</t>
  </si>
  <si>
    <t>02924</t>
  </si>
  <si>
    <t>03064</t>
  </si>
  <si>
    <t>03092</t>
  </si>
  <si>
    <t>03162</t>
  </si>
  <si>
    <t>03204</t>
  </si>
  <si>
    <t>03274</t>
  </si>
  <si>
    <t>03302</t>
  </si>
  <si>
    <t>03386</t>
  </si>
  <si>
    <t>03526</t>
  </si>
  <si>
    <t>03666</t>
  </si>
  <si>
    <t>03820</t>
  </si>
  <si>
    <t>04030</t>
  </si>
  <si>
    <t>04758</t>
  </si>
  <si>
    <t>04870</t>
  </si>
  <si>
    <t>04982</t>
  </si>
  <si>
    <t>04996</t>
  </si>
  <si>
    <t>05108</t>
  </si>
  <si>
    <t>05164</t>
  </si>
  <si>
    <t>05290</t>
  </si>
  <si>
    <t>06000</t>
  </si>
  <si>
    <t>06308</t>
  </si>
  <si>
    <t>06434</t>
  </si>
  <si>
    <t>06560</t>
  </si>
  <si>
    <t>06798</t>
  </si>
  <si>
    <t>07162</t>
  </si>
  <si>
    <t>07218</t>
  </si>
  <si>
    <t>07946</t>
  </si>
  <si>
    <t>08058</t>
  </si>
  <si>
    <t>08100</t>
  </si>
  <si>
    <t>08142</t>
  </si>
  <si>
    <t>08310</t>
  </si>
  <si>
    <t>08758</t>
  </si>
  <si>
    <t>08786</t>
  </si>
  <si>
    <t>08954</t>
  </si>
  <si>
    <t>09066</t>
  </si>
  <si>
    <t>09598</t>
  </si>
  <si>
    <t>09710</t>
  </si>
  <si>
    <t>09780</t>
  </si>
  <si>
    <t>09864</t>
  </si>
  <si>
    <t>09878</t>
  </si>
  <si>
    <t>09892</t>
  </si>
  <si>
    <t>10046</t>
  </si>
  <si>
    <t>10345</t>
  </si>
  <si>
    <t>10928</t>
  </si>
  <si>
    <t>11040</t>
  </si>
  <si>
    <t>11194</t>
  </si>
  <si>
    <t>11250</t>
  </si>
  <si>
    <t>11446</t>
  </si>
  <si>
    <t>11530</t>
  </si>
  <si>
    <t>12048</t>
  </si>
  <si>
    <t>12524</t>
  </si>
  <si>
    <t>12552</t>
  </si>
  <si>
    <t>13014</t>
  </si>
  <si>
    <t>13210</t>
  </si>
  <si>
    <t>13214</t>
  </si>
  <si>
    <t>13294</t>
  </si>
  <si>
    <t>13392</t>
  </si>
  <si>
    <t>13588</t>
  </si>
  <si>
    <t>13756</t>
  </si>
  <si>
    <t>13882</t>
  </si>
  <si>
    <t>13945</t>
  </si>
  <si>
    <t>14190</t>
  </si>
  <si>
    <t>14218</t>
  </si>
  <si>
    <t>14260</t>
  </si>
  <si>
    <t>14274</t>
  </si>
  <si>
    <t>14498</t>
  </si>
  <si>
    <t>14736</t>
  </si>
  <si>
    <t>14890</t>
  </si>
  <si>
    <t>14946</t>
  </si>
  <si>
    <t>14974</t>
  </si>
  <si>
    <t>15044</t>
  </si>
  <si>
    <t>16000</t>
  </si>
  <si>
    <t>16224</t>
  </si>
  <si>
    <t>16322</t>
  </si>
  <si>
    <t>16350</t>
  </si>
  <si>
    <t>16378</t>
  </si>
  <si>
    <t>16462</t>
  </si>
  <si>
    <t>16532</t>
  </si>
  <si>
    <t>16560</t>
  </si>
  <si>
    <t>16742</t>
  </si>
  <si>
    <t>17022</t>
  </si>
  <si>
    <t>17498</t>
  </si>
  <si>
    <t>17568</t>
  </si>
  <si>
    <t>17610</t>
  </si>
  <si>
    <t>17750</t>
  </si>
  <si>
    <t>17918</t>
  </si>
  <si>
    <t>17946</t>
  </si>
  <si>
    <t>17988</t>
  </si>
  <si>
    <t>18100</t>
  </si>
  <si>
    <t>18394</t>
  </si>
  <si>
    <t>18506</t>
  </si>
  <si>
    <t>18688</t>
  </si>
  <si>
    <t>18996</t>
  </si>
  <si>
    <t>19192</t>
  </si>
  <si>
    <t>19318</t>
  </si>
  <si>
    <t>19402</t>
  </si>
  <si>
    <t>19584</t>
  </si>
  <si>
    <t>19612</t>
  </si>
  <si>
    <t>19766</t>
  </si>
  <si>
    <t>19990</t>
  </si>
  <si>
    <t>20018</t>
  </si>
  <si>
    <t>20242</t>
  </si>
  <si>
    <t>20956</t>
  </si>
  <si>
    <t>21712</t>
  </si>
  <si>
    <t>21782</t>
  </si>
  <si>
    <t>21796</t>
  </si>
  <si>
    <t>22020</t>
  </si>
  <si>
    <t>22230</t>
  </si>
  <si>
    <t>22300</t>
  </si>
  <si>
    <t>22412</t>
  </si>
  <si>
    <t>22594</t>
  </si>
  <si>
    <t>22678</t>
  </si>
  <si>
    <t>22790</t>
  </si>
  <si>
    <t>22804</t>
  </si>
  <si>
    <t>22972</t>
  </si>
  <si>
    <t>23042</t>
  </si>
  <si>
    <t>23126</t>
  </si>
  <si>
    <t>23168</t>
  </si>
  <si>
    <t>23182</t>
  </si>
  <si>
    <t>23616</t>
  </si>
  <si>
    <t>23910</t>
  </si>
  <si>
    <t>24092</t>
  </si>
  <si>
    <t>24134</t>
  </si>
  <si>
    <t>24638</t>
  </si>
  <si>
    <t>24680</t>
  </si>
  <si>
    <t>25058</t>
  </si>
  <si>
    <t>25128</t>
  </si>
  <si>
    <t>25296</t>
  </si>
  <si>
    <t>25338</t>
  </si>
  <si>
    <t>25380</t>
  </si>
  <si>
    <t>25436</t>
  </si>
  <si>
    <t>26000</t>
  </si>
  <si>
    <t>27000</t>
  </si>
  <si>
    <t>28000</t>
  </si>
  <si>
    <t>28112</t>
  </si>
  <si>
    <t>28168</t>
  </si>
  <si>
    <t>29000</t>
  </si>
  <si>
    <t>29504</t>
  </si>
  <si>
    <t>30000</t>
  </si>
  <si>
    <t>30014</t>
  </si>
  <si>
    <t>30378</t>
  </si>
  <si>
    <t>30392</t>
  </si>
  <si>
    <t>30658</t>
  </si>
  <si>
    <t>30798</t>
  </si>
  <si>
    <t>30994</t>
  </si>
  <si>
    <t>31260</t>
  </si>
  <si>
    <t>31393</t>
  </si>
  <si>
    <t>31414</t>
  </si>
  <si>
    <t>31568</t>
  </si>
  <si>
    <t>31708</t>
  </si>
  <si>
    <t>31960</t>
  </si>
  <si>
    <t>32506</t>
  </si>
  <si>
    <t>32548</t>
  </si>
  <si>
    <t>33000</t>
  </si>
  <si>
    <t>33056</t>
  </si>
  <si>
    <t>33182</t>
  </si>
  <si>
    <t>33308</t>
  </si>
  <si>
    <t>33364</t>
  </si>
  <si>
    <t>33434</t>
  </si>
  <si>
    <t>33518</t>
  </si>
  <si>
    <t>33588</t>
  </si>
  <si>
    <t>33798</t>
  </si>
  <si>
    <t>34120</t>
  </si>
  <si>
    <t>34246</t>
  </si>
  <si>
    <t>34904</t>
  </si>
  <si>
    <t>36000</t>
  </si>
  <si>
    <t>36056</t>
  </si>
  <si>
    <t>36084</t>
  </si>
  <si>
    <t>36280</t>
  </si>
  <si>
    <t>36294</t>
  </si>
  <si>
    <t>36434</t>
  </si>
  <si>
    <t>36448</t>
  </si>
  <si>
    <t>36490</t>
  </si>
  <si>
    <t>36546</t>
  </si>
  <si>
    <t>36672</t>
  </si>
  <si>
    <t>36770</t>
  </si>
  <si>
    <t>36826</t>
  </si>
  <si>
    <t>36882</t>
  </si>
  <si>
    <t>36980</t>
  </si>
  <si>
    <t>38226</t>
  </si>
  <si>
    <t>38520</t>
  </si>
  <si>
    <t>38562</t>
  </si>
  <si>
    <t>39003</t>
  </si>
  <si>
    <t>39122</t>
  </si>
  <si>
    <t>39178</t>
  </si>
  <si>
    <t>39220</t>
  </si>
  <si>
    <t>39248</t>
  </si>
  <si>
    <t>39259</t>
  </si>
  <si>
    <t>39290</t>
  </si>
  <si>
    <t>39304</t>
  </si>
  <si>
    <t>39486</t>
  </si>
  <si>
    <t>39496</t>
  </si>
  <si>
    <t>39710</t>
  </si>
  <si>
    <t>39892</t>
  </si>
  <si>
    <t>40004</t>
  </si>
  <si>
    <t>40032</t>
  </si>
  <si>
    <t>40130</t>
  </si>
  <si>
    <t>40256</t>
  </si>
  <si>
    <t>40340</t>
  </si>
  <si>
    <t>40354</t>
  </si>
  <si>
    <t>40438</t>
  </si>
  <si>
    <t>40704</t>
  </si>
  <si>
    <t>40830</t>
  </si>
  <si>
    <t>40886</t>
  </si>
  <si>
    <t>41124</t>
  </si>
  <si>
    <t>41152</t>
  </si>
  <si>
    <t>41474</t>
  </si>
  <si>
    <t>41712</t>
  </si>
  <si>
    <t>41936</t>
  </si>
  <si>
    <t>41992</t>
  </si>
  <si>
    <t>42006</t>
  </si>
  <si>
    <t>42202</t>
  </si>
  <si>
    <t>42370</t>
  </si>
  <si>
    <t>42468</t>
  </si>
  <si>
    <t>42524</t>
  </si>
  <si>
    <t>43000</t>
  </si>
  <si>
    <t>43140</t>
  </si>
  <si>
    <t>43224</t>
  </si>
  <si>
    <t>43280</t>
  </si>
  <si>
    <t>43294</t>
  </si>
  <si>
    <t>44000</t>
  </si>
  <si>
    <t>44028</t>
  </si>
  <si>
    <t>44112</t>
  </si>
  <si>
    <t>44364</t>
  </si>
  <si>
    <t>44574</t>
  </si>
  <si>
    <t>44826</t>
  </si>
  <si>
    <t>45022</t>
  </si>
  <si>
    <t>45246</t>
  </si>
  <si>
    <t>45358</t>
  </si>
  <si>
    <t>45400</t>
  </si>
  <si>
    <t>45484</t>
  </si>
  <si>
    <t>45736</t>
  </si>
  <si>
    <t>45778</t>
  </si>
  <si>
    <t>46114</t>
  </si>
  <si>
    <t>46170</t>
  </si>
  <si>
    <t>46492</t>
  </si>
  <si>
    <t>46828</t>
  </si>
  <si>
    <t>46842</t>
  </si>
  <si>
    <t>46870</t>
  </si>
  <si>
    <t>46898</t>
  </si>
  <si>
    <t>47486</t>
  </si>
  <si>
    <t>47710</t>
  </si>
  <si>
    <t>47766</t>
  </si>
  <si>
    <t>48256</t>
  </si>
  <si>
    <t>48354</t>
  </si>
  <si>
    <t>48648</t>
  </si>
  <si>
    <t>48690</t>
  </si>
  <si>
    <t>48788</t>
  </si>
  <si>
    <t>48816</t>
  </si>
  <si>
    <t>48872</t>
  </si>
  <si>
    <t>48914</t>
  </si>
  <si>
    <t>48956</t>
  </si>
  <si>
    <t>49138</t>
  </si>
  <si>
    <t>49187</t>
  </si>
  <si>
    <t>49270</t>
  </si>
  <si>
    <t>49278</t>
  </si>
  <si>
    <t>49362</t>
  </si>
  <si>
    <t>49670</t>
  </si>
  <si>
    <t>49852</t>
  </si>
  <si>
    <t>50076</t>
  </si>
  <si>
    <t>50258</t>
  </si>
  <si>
    <t>50398</t>
  </si>
  <si>
    <t>50734</t>
  </si>
  <si>
    <t>50874</t>
  </si>
  <si>
    <t>50916</t>
  </si>
  <si>
    <t>51140</t>
  </si>
  <si>
    <t>51182</t>
  </si>
  <si>
    <t>51560</t>
  </si>
  <si>
    <t>52526</t>
  </si>
  <si>
    <t>52582</t>
  </si>
  <si>
    <t>52694</t>
  </si>
  <si>
    <t>53000</t>
  </si>
  <si>
    <t>53070</t>
  </si>
  <si>
    <t>53322</t>
  </si>
  <si>
    <t>53476</t>
  </si>
  <si>
    <t>53896</t>
  </si>
  <si>
    <t>53980</t>
  </si>
  <si>
    <t>54008</t>
  </si>
  <si>
    <t>54232</t>
  </si>
  <si>
    <t>54274</t>
  </si>
  <si>
    <t>54386</t>
  </si>
  <si>
    <t>54652</t>
  </si>
  <si>
    <t>54806</t>
  </si>
  <si>
    <t>54848</t>
  </si>
  <si>
    <t>55156</t>
  </si>
  <si>
    <t>55184</t>
  </si>
  <si>
    <t>55254</t>
  </si>
  <si>
    <t>55282</t>
  </si>
  <si>
    <t>55380</t>
  </si>
  <si>
    <t>55520</t>
  </si>
  <si>
    <t>55618</t>
  </si>
  <si>
    <t>55856</t>
  </si>
  <si>
    <t>56000</t>
  </si>
  <si>
    <t>56112</t>
  </si>
  <si>
    <t>56700</t>
  </si>
  <si>
    <t>56784</t>
  </si>
  <si>
    <t>56924</t>
  </si>
  <si>
    <t>56938</t>
  </si>
  <si>
    <t>57288</t>
  </si>
  <si>
    <t>57414</t>
  </si>
  <si>
    <t>57456</t>
  </si>
  <si>
    <t>57526</t>
  </si>
  <si>
    <t>57540</t>
  </si>
  <si>
    <t>57764</t>
  </si>
  <si>
    <t>57792</t>
  </si>
  <si>
    <t>57834</t>
  </si>
  <si>
    <t>57876</t>
  </si>
  <si>
    <t>58072</t>
  </si>
  <si>
    <t>58240</t>
  </si>
  <si>
    <t>58296</t>
  </si>
  <si>
    <t>58352</t>
  </si>
  <si>
    <t>58380</t>
  </si>
  <si>
    <t>58520</t>
  </si>
  <si>
    <t>59444</t>
  </si>
  <si>
    <t>59451</t>
  </si>
  <si>
    <t>59500</t>
  </si>
  <si>
    <t>59514</t>
  </si>
  <si>
    <t>59587</t>
  </si>
  <si>
    <t>59892</t>
  </si>
  <si>
    <t>59920</t>
  </si>
  <si>
    <t>59962</t>
  </si>
  <si>
    <t>60018</t>
  </si>
  <si>
    <t>60102</t>
  </si>
  <si>
    <t>60242</t>
  </si>
  <si>
    <t>60466</t>
  </si>
  <si>
    <t>60620</t>
  </si>
  <si>
    <t>60704</t>
  </si>
  <si>
    <t>60900</t>
  </si>
  <si>
    <t>60984</t>
  </si>
  <si>
    <t>61026</t>
  </si>
  <si>
    <t>61068</t>
  </si>
  <si>
    <t>62000</t>
  </si>
  <si>
    <t>62364</t>
  </si>
  <si>
    <t>62546</t>
  </si>
  <si>
    <t>62602</t>
  </si>
  <si>
    <t>62644</t>
  </si>
  <si>
    <t>62896</t>
  </si>
  <si>
    <t>62938</t>
  </si>
  <si>
    <t>62980</t>
  </si>
  <si>
    <t>64000</t>
  </si>
  <si>
    <t>64140</t>
  </si>
  <si>
    <t>64224</t>
  </si>
  <si>
    <t>64434</t>
  </si>
  <si>
    <t>65000</t>
  </si>
  <si>
    <t>65028</t>
  </si>
  <si>
    <t>65042</t>
  </si>
  <si>
    <t>65070</t>
  </si>
  <si>
    <t>65084</t>
  </si>
  <si>
    <t>65112</t>
  </si>
  <si>
    <t>66000</t>
  </si>
  <si>
    <t>66070</t>
  </si>
  <si>
    <t>66140</t>
  </si>
  <si>
    <t>67000</t>
  </si>
  <si>
    <t>67042</t>
  </si>
  <si>
    <t>67056</t>
  </si>
  <si>
    <t>67112</t>
  </si>
  <si>
    <t>67126</t>
  </si>
  <si>
    <t>68000</t>
  </si>
  <si>
    <t>68014</t>
  </si>
  <si>
    <t>68028</t>
  </si>
  <si>
    <t>68084</t>
  </si>
  <si>
    <t>68154</t>
  </si>
  <si>
    <t>68196</t>
  </si>
  <si>
    <t>68224</t>
  </si>
  <si>
    <t>68252</t>
  </si>
  <si>
    <t>68294</t>
  </si>
  <si>
    <t>68364</t>
  </si>
  <si>
    <t>68378</t>
  </si>
  <si>
    <t>69000</t>
  </si>
  <si>
    <t>69070</t>
  </si>
  <si>
    <t>69084</t>
  </si>
  <si>
    <t>69088</t>
  </si>
  <si>
    <t>69112</t>
  </si>
  <si>
    <t>69154</t>
  </si>
  <si>
    <t>69196</t>
  </si>
  <si>
    <t>70000</t>
  </si>
  <si>
    <t>70042</t>
  </si>
  <si>
    <t>70098</t>
  </si>
  <si>
    <t>70224</t>
  </si>
  <si>
    <t>70280</t>
  </si>
  <si>
    <t>70364</t>
  </si>
  <si>
    <t>70588</t>
  </si>
  <si>
    <t>70686</t>
  </si>
  <si>
    <t>70742</t>
  </si>
  <si>
    <t>70770</t>
  </si>
  <si>
    <t>70882</t>
  </si>
  <si>
    <t>71106</t>
  </si>
  <si>
    <t>71225</t>
  </si>
  <si>
    <t>71806</t>
  </si>
  <si>
    <t>71876</t>
  </si>
  <si>
    <t>72016</t>
  </si>
  <si>
    <t>72506</t>
  </si>
  <si>
    <t>72520</t>
  </si>
  <si>
    <t>72576</t>
  </si>
  <si>
    <t>72646</t>
  </si>
  <si>
    <t>72674</t>
  </si>
  <si>
    <t>72996</t>
  </si>
  <si>
    <t>73080</t>
  </si>
  <si>
    <t>73108</t>
  </si>
  <si>
    <t>73220</t>
  </si>
  <si>
    <t>73262</t>
  </si>
  <si>
    <t>73962</t>
  </si>
  <si>
    <t>75000</t>
  </si>
  <si>
    <t>75630</t>
  </si>
  <si>
    <t>77000</t>
  </si>
  <si>
    <t>77364</t>
  </si>
  <si>
    <t>77392</t>
  </si>
  <si>
    <t>77574</t>
  </si>
  <si>
    <t>78092</t>
  </si>
  <si>
    <t>78106</t>
  </si>
  <si>
    <t>78120</t>
  </si>
  <si>
    <t>78148</t>
  </si>
  <si>
    <t>78582</t>
  </si>
  <si>
    <t>78666</t>
  </si>
  <si>
    <t>80000</t>
  </si>
  <si>
    <t>80238</t>
  </si>
  <si>
    <t>80448</t>
  </si>
  <si>
    <t>80588</t>
  </si>
  <si>
    <t>80644</t>
  </si>
  <si>
    <t>80686</t>
  </si>
  <si>
    <t>80812</t>
  </si>
  <si>
    <t>80854</t>
  </si>
  <si>
    <t>80994</t>
  </si>
  <si>
    <t>81134</t>
  </si>
  <si>
    <t>81204</t>
  </si>
  <si>
    <t>81344</t>
  </si>
  <si>
    <t>81554</t>
  </si>
  <si>
    <t>81666</t>
  </si>
  <si>
    <t>82422</t>
  </si>
  <si>
    <t>82590</t>
  </si>
  <si>
    <t>82744</t>
  </si>
  <si>
    <t>82954</t>
  </si>
  <si>
    <t>82996</t>
  </si>
  <si>
    <t>83332</t>
  </si>
  <si>
    <t>83346</t>
  </si>
  <si>
    <t>83542</t>
  </si>
  <si>
    <t>83612</t>
  </si>
  <si>
    <t>83668</t>
  </si>
  <si>
    <t>83850</t>
  </si>
  <si>
    <t>84200</t>
  </si>
  <si>
    <t>84410</t>
  </si>
  <si>
    <t>84438</t>
  </si>
  <si>
    <t>84550</t>
  </si>
  <si>
    <t>84606</t>
  </si>
  <si>
    <t>84816</t>
  </si>
  <si>
    <t>85012</t>
  </si>
  <si>
    <t>85292</t>
  </si>
  <si>
    <t>85446</t>
  </si>
  <si>
    <t>85586</t>
  </si>
  <si>
    <t>85600</t>
  </si>
  <si>
    <t>85684</t>
  </si>
  <si>
    <t>85922</t>
  </si>
  <si>
    <t>86034</t>
  </si>
  <si>
    <t>86300</t>
  </si>
  <si>
    <t>86328</t>
  </si>
  <si>
    <t>86440</t>
  </si>
  <si>
    <t>86832</t>
  </si>
  <si>
    <t>86930</t>
  </si>
  <si>
    <t>86944</t>
  </si>
  <si>
    <t>86972</t>
  </si>
  <si>
    <t>87042</t>
  </si>
  <si>
    <t>87056</t>
  </si>
  <si>
    <t>Male</t>
  </si>
  <si>
    <t>Female</t>
  </si>
  <si>
    <t>Not Hispanic or Latino</t>
  </si>
  <si>
    <t>CALIFORNIA DEPARTMENT OF HOUSING AND COMMUNITY DEVELOPMENT</t>
  </si>
  <si>
    <t>DEMOGRAPHIC ANALYSIS</t>
  </si>
  <si>
    <t xml:space="preserve"> </t>
  </si>
  <si>
    <t>Census Data Geographic Area</t>
  </si>
  <si>
    <t>Ethnic Categories</t>
  </si>
  <si>
    <t>Census</t>
  </si>
  <si>
    <t>Applicants</t>
  </si>
  <si>
    <t>Beneficiaries</t>
  </si>
  <si>
    <t>Rejected Applicants</t>
  </si>
  <si>
    <t>Waiting List</t>
  </si>
  <si>
    <t>#</t>
  </si>
  <si>
    <t>%</t>
  </si>
  <si>
    <t>Hispanic or Latino</t>
  </si>
  <si>
    <t>Racial Categories</t>
  </si>
  <si>
    <t>American Indian or Alaskan Native</t>
  </si>
  <si>
    <t>Black or african american</t>
  </si>
  <si>
    <t>Native Hawaiian or Other Pacific Islander</t>
  </si>
  <si>
    <t>White Alone</t>
  </si>
  <si>
    <t>Other</t>
  </si>
  <si>
    <t>Gender</t>
  </si>
  <si>
    <t>Age</t>
  </si>
  <si>
    <t>0 to 18 Years</t>
  </si>
  <si>
    <t>19 to 24 Years</t>
  </si>
  <si>
    <t>25 to 44 Years</t>
  </si>
  <si>
    <t>45 to 64 Years</t>
  </si>
  <si>
    <t>65 Years and Over</t>
  </si>
  <si>
    <t>Disabilty</t>
  </si>
  <si>
    <t>Disability</t>
  </si>
  <si>
    <t>Alameda County (Unincorporated)</t>
  </si>
  <si>
    <t>Alpine County (Unincorporated)</t>
  </si>
  <si>
    <t>Amador County (Unincorporated)</t>
  </si>
  <si>
    <t>Butte County (Unincorporated)</t>
  </si>
  <si>
    <t>Calaveras County (Unincorporated)</t>
  </si>
  <si>
    <t>Colusa County (Unincorporated)</t>
  </si>
  <si>
    <t>Contra Costa County (Unincorporated)</t>
  </si>
  <si>
    <t>Del Norte County (Unincorporated)</t>
  </si>
  <si>
    <t>El Dorado County (Unincorporated)</t>
  </si>
  <si>
    <t>Fresno County (Unincorporated)</t>
  </si>
  <si>
    <t>Glenn County (Unincorporated)</t>
  </si>
  <si>
    <t>Humboldt County (Unincorporated)</t>
  </si>
  <si>
    <t>Imperial County (Unincorporated)</t>
  </si>
  <si>
    <t>Inyo County (Unincorporated)</t>
  </si>
  <si>
    <t>Kern County (Unincorporated)</t>
  </si>
  <si>
    <t>Kings County (Unincorporated)</t>
  </si>
  <si>
    <t>Lake County (Unincorporated)</t>
  </si>
  <si>
    <t>Lassen County (Unincorporated)</t>
  </si>
  <si>
    <t>Los Angeles County (Unincorporated)</t>
  </si>
  <si>
    <t>Madera County (Unincorporated)</t>
  </si>
  <si>
    <t>Marin County (Unincorporated)</t>
  </si>
  <si>
    <t>Mariposa County (Unincorporated)</t>
  </si>
  <si>
    <t>Mendocino County (Unincorporated)</t>
  </si>
  <si>
    <t>Merced County (Unincorporated)</t>
  </si>
  <si>
    <t>Modoc County (Unincorporated)</t>
  </si>
  <si>
    <t>Mono County (Unincorporated)</t>
  </si>
  <si>
    <t>Monterey County (Unincorporated)</t>
  </si>
  <si>
    <t>Napa County (Unincorporated)</t>
  </si>
  <si>
    <t>Nevada County (Unincorporated)</t>
  </si>
  <si>
    <t>Orange County (Unincorporated)</t>
  </si>
  <si>
    <t>Placer County (Unincorporated)</t>
  </si>
  <si>
    <t>Plumas County (Unincorporated)</t>
  </si>
  <si>
    <t>Riverside County (Unincorporated)</t>
  </si>
  <si>
    <t>Sacramento County (Unincorporated)</t>
  </si>
  <si>
    <t>San Benito County (Unincorporated)</t>
  </si>
  <si>
    <t>San Bernardino County (Unincorporated)</t>
  </si>
  <si>
    <t>San Diego County (Unincorporated)</t>
  </si>
  <si>
    <t>San Francisco County (Unincorporated)</t>
  </si>
  <si>
    <t>San Joaquin County (Unincorporated)</t>
  </si>
  <si>
    <t>San Luis Obispo County (Unincorporated)</t>
  </si>
  <si>
    <t>San Mateo County (Unincorporated)</t>
  </si>
  <si>
    <t>Santa Barbara County (Unincorporated)</t>
  </si>
  <si>
    <t>Santa Clara County (Unincorporated)</t>
  </si>
  <si>
    <t>Santa Cruz County (Unincorporated)</t>
  </si>
  <si>
    <t>Shasta County (Unincorporated)</t>
  </si>
  <si>
    <t>Sierra County (Unincorporated)</t>
  </si>
  <si>
    <t>Siskiyou County (Unincorporated)</t>
  </si>
  <si>
    <t>Solano County (Unincorporated)</t>
  </si>
  <si>
    <t>Sonoma County (Unincorporated)</t>
  </si>
  <si>
    <t>Stanislaus County (Unincorporated)</t>
  </si>
  <si>
    <t>Sutter County (Unincorporated)</t>
  </si>
  <si>
    <t>Tehama County (Unincorporated)</t>
  </si>
  <si>
    <t>Trinity County (Unincorporated)</t>
  </si>
  <si>
    <t>Tulare County (Unincorporated)</t>
  </si>
  <si>
    <t>Tuolumne County (Unincorporated)</t>
  </si>
  <si>
    <t>Ventura County (Unincorporated)</t>
  </si>
  <si>
    <t>Yolo County (Unincorporated)</t>
  </si>
  <si>
    <t>Yuba County (Unincorporated)</t>
  </si>
  <si>
    <t>Total Population</t>
  </si>
  <si>
    <t>Hispanic or Latino 1</t>
  </si>
  <si>
    <t>Not Hispanic or Latino 2</t>
  </si>
  <si>
    <t>American Indian or Alaskan Native 3</t>
  </si>
  <si>
    <t>Black or African American 4</t>
  </si>
  <si>
    <t>Native Hawaiian or other Pacific Islander 5</t>
  </si>
  <si>
    <t>White Alone 6</t>
  </si>
  <si>
    <t xml:space="preserve">Other 7 </t>
  </si>
  <si>
    <t>Female 8</t>
  </si>
  <si>
    <t>Male 9</t>
  </si>
  <si>
    <t>0-18 10</t>
  </si>
  <si>
    <t>19-24 11</t>
  </si>
  <si>
    <t>25-44 12</t>
  </si>
  <si>
    <t>45-64 13</t>
  </si>
  <si>
    <t>65+ 14</t>
  </si>
  <si>
    <t>No Disability 15</t>
  </si>
  <si>
    <t>Disability 16</t>
  </si>
  <si>
    <t>Total Population 17</t>
  </si>
  <si>
    <t>Asian</t>
  </si>
  <si>
    <t>Asian 18</t>
  </si>
  <si>
    <t>Title</t>
  </si>
  <si>
    <t>Telephone Number</t>
  </si>
  <si>
    <t>e-mail Address</t>
  </si>
  <si>
    <t>Geographic Area</t>
  </si>
  <si>
    <t>Jurisdiction Name</t>
  </si>
  <si>
    <t>CDBG Activities</t>
  </si>
  <si>
    <t>Standard Agreement Number(s)</t>
  </si>
  <si>
    <t>Funding Source(s)</t>
  </si>
  <si>
    <t>Questionnaire</t>
  </si>
  <si>
    <t>HUD has defined "impediments to fair housing choice" to include specific actions as well as the lack of actions as follows:</t>
  </si>
  <si>
    <t>Any actions, omissions or decisions taken because of race, color, religion, sex, disability, familial status, or national origin which restrict housing choices; and</t>
  </si>
  <si>
    <r>
      <t xml:space="preserve">Any action, omissions, or decisions which have the </t>
    </r>
    <r>
      <rPr>
        <b/>
        <i/>
        <sz val="9"/>
        <color theme="1"/>
        <rFont val="Arial"/>
        <family val="2"/>
      </rPr>
      <t xml:space="preserve">effect </t>
    </r>
    <r>
      <rPr>
        <b/>
        <sz val="8"/>
        <color theme="1"/>
        <rFont val="Arial"/>
        <family val="2"/>
      </rPr>
      <t>of restricting housing choices or the availability of housing choices on the basis of race, color, religion, sex, disability, familial status, or national origin.</t>
    </r>
  </si>
  <si>
    <t>l</t>
  </si>
  <si>
    <t>1.</t>
  </si>
  <si>
    <t>2.</t>
  </si>
  <si>
    <t>3.</t>
  </si>
  <si>
    <t>4.</t>
  </si>
  <si>
    <t>5.</t>
  </si>
  <si>
    <t>What reasons have you identified for these low numbers?</t>
  </si>
  <si>
    <t>What actions have you taken to date to correct the reasons for low numbers?</t>
  </si>
  <si>
    <t>What actions do you plan to take in the future to correct these low numbers?</t>
  </si>
  <si>
    <t xml:space="preserve">In its simplest form, a study of Fair Housing barriers addresses the question: Do all residents and potencial residents of this Jurisdiction have equal access to housing regardless of their race, color, religion (creed), sex, disability, familial status, age, or national origin? if not, why?  </t>
  </si>
  <si>
    <t>Answer the questions below.  Attach additional pages if necessary.</t>
  </si>
  <si>
    <t>END OF DOCUMENT</t>
  </si>
  <si>
    <t>Select a Jurisdiction</t>
  </si>
  <si>
    <t>Difference</t>
  </si>
  <si>
    <t>Housing Rehab 1-4</t>
  </si>
  <si>
    <t>Homebuyer Assistance</t>
  </si>
  <si>
    <t>Micro-Enterprise L/G</t>
  </si>
  <si>
    <t>Micro-Enterprise TA</t>
  </si>
  <si>
    <t>Prepared By: Name</t>
  </si>
  <si>
    <t>Date</t>
  </si>
  <si>
    <t>PAGE 1</t>
  </si>
  <si>
    <t>PAGE 2</t>
  </si>
  <si>
    <t>FTHB Acq. Only</t>
  </si>
  <si>
    <t>FTHB Acq &amp; Rehab</t>
  </si>
  <si>
    <t>FTHB Infill N/Const</t>
  </si>
  <si>
    <t>OOR Program</t>
  </si>
  <si>
    <t>TBRA Program</t>
  </si>
  <si>
    <t>HOME Std.  Agreement</t>
  </si>
  <si>
    <t>CDBG Std.  Agreement</t>
  </si>
  <si>
    <t>HOME P.I.</t>
  </si>
  <si>
    <t>CDBG P.I.</t>
  </si>
  <si>
    <r>
      <t xml:space="preserve">Other </t>
    </r>
    <r>
      <rPr>
        <sz val="7"/>
        <color theme="1"/>
        <rFont val="Arial"/>
        <family val="2"/>
      </rPr>
      <t>(Specify)</t>
    </r>
  </si>
  <si>
    <t>PAGE 3</t>
  </si>
  <si>
    <t>Does any of the demographic data show low representation of any protected groups in either your applicants, beneficiaries, rejected applicants or waiting list?</t>
  </si>
  <si>
    <t>Has your organization set up and maintained records reflecting the study and actions taken? If no, why not?</t>
  </si>
  <si>
    <t>Yorba Linda city</t>
  </si>
  <si>
    <t>CDBG and HOME Program Activities</t>
  </si>
  <si>
    <t>2010-2011</t>
  </si>
  <si>
    <t>2011-2012</t>
  </si>
  <si>
    <t>2012-2013</t>
  </si>
  <si>
    <t>2013-2014</t>
  </si>
  <si>
    <t>2014-2015</t>
  </si>
  <si>
    <t>2015-2016</t>
  </si>
  <si>
    <t>2016-2017</t>
  </si>
  <si>
    <t>2017-2018</t>
  </si>
  <si>
    <t>2018-2019</t>
  </si>
  <si>
    <t>2019-2020</t>
  </si>
  <si>
    <t>2020-2021</t>
  </si>
  <si>
    <t>2021-2022</t>
  </si>
  <si>
    <t>2022-2023</t>
  </si>
  <si>
    <t>2023-2024</t>
  </si>
  <si>
    <t>2024-2025</t>
  </si>
  <si>
    <t>Fiscal Year</t>
  </si>
  <si>
    <t>Public Services</t>
  </si>
  <si>
    <t>Enter a F/Y</t>
  </si>
  <si>
    <t>C</t>
  </si>
  <si>
    <t>(Check all that apply)</t>
  </si>
  <si>
    <r>
      <t xml:space="preserve">HOME Program Activities </t>
    </r>
    <r>
      <rPr>
        <sz val="8"/>
        <color theme="1"/>
        <rFont val="Arial"/>
        <family val="2"/>
      </rPr>
      <t>(1 per form)</t>
    </r>
  </si>
  <si>
    <t>(1 per form)</t>
  </si>
  <si>
    <t>Attachment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</si>
</sst>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1"/>
      <name val="Arial"/>
      <family val="2"/>
    </font>
    <font>
      <b/>
      <sz val="8"/>
      <color theme="1"/>
      <name val="Arial"/>
      <family val="2"/>
    </font>
    <font>
      <b/>
      <sz val="8"/>
      <color theme="1"/>
      <name val="Calibri"/>
      <family val="2"/>
      <scheme val="minor"/>
    </font>
    <font>
      <sz val="7"/>
      <color theme="1"/>
      <name val="Arial"/>
      <family val="2"/>
    </font>
    <font>
      <b/>
      <sz val="9"/>
      <color theme="1"/>
      <name val="Calibri"/>
      <family val="2"/>
      <scheme val="minor"/>
    </font>
    <font>
      <b/>
      <i/>
      <sz val="9"/>
      <color theme="1"/>
      <name val="Arial"/>
      <family val="2"/>
    </font>
    <font>
      <sz val="8"/>
      <color theme="1"/>
      <name val="Wingdings"/>
      <charset val="2"/>
    </font>
    <font>
      <b/>
      <i/>
      <sz val="10"/>
      <color theme="1"/>
      <name val="Arial"/>
      <family val="2"/>
    </font>
    <font>
      <sz val="20"/>
      <color theme="1"/>
      <name val="Arial"/>
      <family val="2"/>
    </font>
    <font>
      <sz val="8"/>
      <color theme="1"/>
      <name val="Calibri"/>
      <family val="2"/>
      <scheme val="minor"/>
    </font>
    <font>
      <b/>
      <sz val="11"/>
      <color theme="1"/>
      <name val="Browallia New"/>
      <family val="2"/>
    </font>
    <font>
      <b/>
      <sz val="20"/>
      <color theme="1"/>
      <name val="Arial"/>
      <family val="2"/>
    </font>
    <font>
      <sz val="6"/>
      <color theme="1"/>
      <name val="Arial"/>
      <family val="2"/>
    </font>
    <font>
      <sz val="8"/>
      <color theme="0"/>
      <name val="Arial"/>
      <family val="2"/>
    </font>
    <font>
      <sz val="10.5"/>
      <color theme="1"/>
      <name val="Arial"/>
      <family val="2"/>
    </font>
    <font>
      <sz val="11"/>
      <color rgb="FF0000FF"/>
      <name val="Arial"/>
      <family val="2"/>
    </font>
    <font>
      <sz val="18"/>
      <color theme="1"/>
      <name val="Arial Rounded MT Bold"/>
      <family val="2"/>
    </font>
    <font>
      <sz val="13.5"/>
      <color theme="1"/>
      <name val="Arial Rounded MT Bold"/>
      <family val="2"/>
    </font>
    <font>
      <sz val="13"/>
      <color theme="1"/>
      <name val="Arial Rounded MT Bold"/>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73">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21" fillId="0" borderId="0" xfId="0" applyFont="1" applyAlignment="1">
      <alignment horizontal="center" vertical="center"/>
    </xf>
    <xf numFmtId="0" fontId="21" fillId="0" borderId="0" xfId="0" applyFont="1" applyAlignment="1">
      <alignment horizontal="center" vertical="center" wrapText="1"/>
    </xf>
    <xf numFmtId="0" fontId="0" fillId="0" borderId="0" xfId="0" applyAlignment="1">
      <alignment horizontal="center" vertical="center"/>
    </xf>
    <xf numFmtId="0" fontId="0" fillId="0" borderId="19" xfId="0" applyBorder="1" applyAlignment="1">
      <alignment horizontal="center" vertical="center"/>
    </xf>
    <xf numFmtId="0" fontId="0" fillId="0" borderId="19" xfId="0" applyBorder="1"/>
    <xf numFmtId="0" fontId="0" fillId="0" borderId="19" xfId="0" applyBorder="1" applyAlignment="1">
      <alignment horizontal="center"/>
    </xf>
    <xf numFmtId="0" fontId="0" fillId="0" borderId="0" xfId="0" applyNumberFormat="1"/>
    <xf numFmtId="3" fontId="0" fillId="0" borderId="0" xfId="0" applyNumberFormat="1"/>
    <xf numFmtId="3" fontId="0" fillId="35" borderId="0" xfId="0" applyNumberFormat="1" applyFill="1"/>
    <xf numFmtId="0" fontId="19" fillId="0" borderId="0" xfId="0" applyFont="1" applyAlignment="1" applyProtection="1"/>
    <xf numFmtId="0" fontId="18" fillId="0" borderId="0" xfId="0" applyFont="1" applyProtection="1"/>
    <xf numFmtId="0" fontId="18" fillId="0" borderId="0" xfId="0" applyFont="1" applyBorder="1" applyProtection="1"/>
    <xf numFmtId="0" fontId="26" fillId="0" borderId="0" xfId="0" applyFont="1" applyBorder="1" applyAlignment="1" applyProtection="1">
      <alignment vertical="center" textRotation="255"/>
    </xf>
    <xf numFmtId="0" fontId="19" fillId="0" borderId="0" xfId="0" applyFont="1" applyAlignment="1" applyProtection="1">
      <alignment horizontal="center"/>
    </xf>
    <xf numFmtId="0" fontId="19" fillId="0" borderId="0" xfId="0" applyFont="1" applyFill="1" applyAlignment="1" applyProtection="1"/>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Fill="1" applyAlignment="1" applyProtection="1">
      <alignment horizontal="center"/>
    </xf>
    <xf numFmtId="3" fontId="19"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vertical="center"/>
    </xf>
    <xf numFmtId="0" fontId="19" fillId="0" borderId="0" xfId="0" applyFont="1" applyFill="1" applyBorder="1" applyAlignment="1" applyProtection="1">
      <alignment horizontal="center"/>
    </xf>
    <xf numFmtId="0" fontId="18" fillId="0" borderId="10" xfId="0" applyFont="1" applyBorder="1" applyAlignment="1" applyProtection="1">
      <alignment horizontal="center"/>
    </xf>
    <xf numFmtId="0" fontId="18" fillId="0" borderId="11" xfId="0" applyFont="1" applyBorder="1" applyAlignment="1" applyProtection="1">
      <alignment horizontal="center"/>
    </xf>
    <xf numFmtId="0" fontId="18" fillId="0" borderId="11" xfId="0" applyFont="1" applyBorder="1" applyProtection="1"/>
    <xf numFmtId="0" fontId="18" fillId="0" borderId="10" xfId="0" applyFont="1" applyBorder="1" applyProtection="1"/>
    <xf numFmtId="0" fontId="18" fillId="0" borderId="11" xfId="0" applyFont="1" applyFill="1" applyBorder="1" applyProtection="1"/>
    <xf numFmtId="0" fontId="18" fillId="0" borderId="12" xfId="0" applyFont="1" applyBorder="1" applyProtection="1"/>
    <xf numFmtId="0" fontId="18" fillId="0" borderId="16" xfId="0" applyFont="1" applyBorder="1" applyProtection="1"/>
    <xf numFmtId="0" fontId="18" fillId="0" borderId="0" xfId="0" applyFont="1" applyBorder="1" applyAlignment="1" applyProtection="1">
      <alignment vertical="center"/>
    </xf>
    <xf numFmtId="0" fontId="18" fillId="0" borderId="17" xfId="0" applyFont="1" applyBorder="1" applyProtection="1"/>
    <xf numFmtId="0" fontId="18" fillId="0" borderId="1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Fill="1" applyBorder="1" applyProtection="1"/>
    <xf numFmtId="0" fontId="18" fillId="0" borderId="0" xfId="0" applyFont="1" applyBorder="1" applyAlignment="1" applyProtection="1">
      <alignment horizontal="center"/>
    </xf>
    <xf numFmtId="0" fontId="18" fillId="0" borderId="16" xfId="0" applyFont="1" applyBorder="1" applyAlignment="1" applyProtection="1">
      <alignment horizontal="center"/>
    </xf>
    <xf numFmtId="49" fontId="19" fillId="0" borderId="0" xfId="0" applyNumberFormat="1" applyFont="1" applyBorder="1" applyAlignment="1" applyProtection="1">
      <alignment horizontal="center" vertical="center"/>
    </xf>
    <xf numFmtId="0" fontId="19" fillId="0" borderId="0" xfId="0" applyFont="1" applyBorder="1" applyAlignment="1" applyProtection="1"/>
    <xf numFmtId="0" fontId="19" fillId="0" borderId="0" xfId="0" applyFont="1" applyBorder="1" applyAlignment="1" applyProtection="1">
      <alignment horizontal="center"/>
    </xf>
    <xf numFmtId="0" fontId="18" fillId="0" borderId="0" xfId="0" applyFont="1" applyFill="1" applyBorder="1" applyAlignment="1" applyProtection="1">
      <alignment vertical="center"/>
    </xf>
    <xf numFmtId="49" fontId="18" fillId="0" borderId="0" xfId="0" applyNumberFormat="1" applyFont="1" applyBorder="1" applyAlignment="1" applyProtection="1">
      <alignment horizontal="center" vertical="center"/>
    </xf>
    <xf numFmtId="0" fontId="18" fillId="0" borderId="24" xfId="0" applyFont="1" applyBorder="1" applyAlignment="1" applyProtection="1">
      <alignment horizontal="center"/>
    </xf>
    <xf numFmtId="0" fontId="18" fillId="0" borderId="25" xfId="0" applyFont="1" applyBorder="1" applyAlignment="1" applyProtection="1">
      <alignment horizontal="center"/>
    </xf>
    <xf numFmtId="0" fontId="18" fillId="0" borderId="25" xfId="0" applyFont="1" applyBorder="1" applyAlignment="1" applyProtection="1">
      <alignment horizontal="left"/>
    </xf>
    <xf numFmtId="0" fontId="18" fillId="0" borderId="24" xfId="0" applyFont="1" applyBorder="1" applyProtection="1"/>
    <xf numFmtId="0" fontId="18" fillId="0" borderId="25" xfId="0" applyFont="1" applyFill="1" applyBorder="1" applyAlignment="1" applyProtection="1">
      <alignment horizontal="left"/>
    </xf>
    <xf numFmtId="0" fontId="18" fillId="0" borderId="25" xfId="0" applyFont="1" applyFill="1" applyBorder="1" applyAlignment="1" applyProtection="1">
      <alignment horizontal="center"/>
    </xf>
    <xf numFmtId="49" fontId="18" fillId="0" borderId="25" xfId="0" applyNumberFormat="1" applyFont="1" applyFill="1" applyBorder="1" applyAlignment="1" applyProtection="1">
      <alignment vertical="center"/>
    </xf>
    <xf numFmtId="49" fontId="18" fillId="0" borderId="25" xfId="0" applyNumberFormat="1" applyFont="1" applyFill="1" applyBorder="1" applyAlignment="1" applyProtection="1">
      <alignment horizontal="left" vertical="center"/>
    </xf>
    <xf numFmtId="0" fontId="18" fillId="0" borderId="25" xfId="0" applyFont="1" applyBorder="1" applyProtection="1"/>
    <xf numFmtId="49" fontId="18" fillId="0" borderId="25" xfId="0" applyNumberFormat="1" applyFont="1" applyBorder="1" applyAlignment="1" applyProtection="1">
      <alignment horizontal="center" vertical="center"/>
    </xf>
    <xf numFmtId="0" fontId="18" fillId="0" borderId="26" xfId="0" applyFont="1" applyBorder="1" applyProtection="1"/>
    <xf numFmtId="0" fontId="18" fillId="0" borderId="0" xfId="0" applyFont="1" applyBorder="1" applyAlignment="1" applyProtection="1">
      <alignment horizontal="left"/>
    </xf>
    <xf numFmtId="0" fontId="18" fillId="0" borderId="0" xfId="0" applyFont="1" applyFill="1" applyBorder="1" applyAlignment="1" applyProtection="1">
      <alignment horizontal="left"/>
    </xf>
    <xf numFmtId="0" fontId="18" fillId="0" borderId="0" xfId="0" applyFont="1" applyFill="1" applyBorder="1" applyAlignment="1" applyProtection="1">
      <alignment horizontal="center"/>
    </xf>
    <xf numFmtId="49" fontId="18"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vertical="center"/>
    </xf>
    <xf numFmtId="3" fontId="19" fillId="0" borderId="0" xfId="0" applyNumberFormat="1" applyFont="1" applyFill="1" applyBorder="1" applyAlignment="1" applyProtection="1"/>
    <xf numFmtId="0" fontId="19" fillId="0" borderId="0" xfId="0" applyNumberFormat="1" applyFont="1" applyFill="1" applyBorder="1" applyAlignment="1" applyProtection="1">
      <alignment horizontal="center" vertical="center"/>
    </xf>
    <xf numFmtId="0" fontId="18" fillId="0" borderId="0" xfId="0" applyFont="1" applyFill="1" applyProtection="1"/>
    <xf numFmtId="0" fontId="19" fillId="0" borderId="0" xfId="0" applyFont="1" applyBorder="1" applyAlignment="1" applyProtection="1">
      <alignment horizontal="left"/>
    </xf>
    <xf numFmtId="0" fontId="20" fillId="0" borderId="0" xfId="0" applyFont="1" applyFill="1" applyBorder="1" applyAlignment="1" applyProtection="1">
      <alignment horizontal="center" vertical="center"/>
    </xf>
    <xf numFmtId="10" fontId="19" fillId="0" borderId="0" xfId="0" applyNumberFormat="1" applyFont="1" applyFill="1" applyBorder="1" applyAlignment="1" applyProtection="1">
      <alignment horizontal="center"/>
    </xf>
    <xf numFmtId="0" fontId="19" fillId="0" borderId="0" xfId="0" applyFont="1" applyAlignment="1" applyProtection="1">
      <alignment horizontal="left" vertical="center"/>
    </xf>
    <xf numFmtId="0" fontId="26" fillId="0" borderId="0" xfId="0" applyFont="1" applyBorder="1" applyAlignment="1" applyProtection="1">
      <alignment horizontal="center" vertical="center" textRotation="255"/>
    </xf>
    <xf numFmtId="0" fontId="19" fillId="0" borderId="0" xfId="0" applyFont="1" applyAlignment="1" applyProtection="1">
      <alignment vertical="center"/>
    </xf>
    <xf numFmtId="0" fontId="26" fillId="0" borderId="0" xfId="0" applyFont="1" applyBorder="1" applyAlignment="1" applyProtection="1">
      <alignment textRotation="255"/>
    </xf>
    <xf numFmtId="0" fontId="18" fillId="0" borderId="0" xfId="0" applyFont="1" applyAlignment="1" applyProtection="1">
      <alignment horizontal="left" vertical="center"/>
    </xf>
    <xf numFmtId="0" fontId="19" fillId="0" borderId="0" xfId="0" applyFont="1" applyFill="1" applyAlignment="1" applyProtection="1">
      <alignment horizontal="left"/>
    </xf>
    <xf numFmtId="0" fontId="26" fillId="0" borderId="0" xfId="0" applyFont="1" applyFill="1" applyBorder="1" applyAlignment="1" applyProtection="1">
      <alignment vertical="center" textRotation="255"/>
    </xf>
    <xf numFmtId="0" fontId="0" fillId="0" borderId="0" xfId="0" applyProtection="1"/>
    <xf numFmtId="0" fontId="19" fillId="0" borderId="0" xfId="0" applyFont="1" applyBorder="1" applyAlignment="1" applyProtection="1">
      <alignment vertical="top" wrapText="1"/>
    </xf>
    <xf numFmtId="0" fontId="19" fillId="0" borderId="0" xfId="0" applyFont="1" applyBorder="1" applyAlignment="1" applyProtection="1">
      <alignment horizontal="justify" vertical="top" wrapText="1"/>
    </xf>
    <xf numFmtId="0" fontId="19" fillId="0" borderId="0" xfId="0" applyFont="1" applyBorder="1" applyAlignment="1" applyProtection="1">
      <alignment horizontal="left" vertical="center"/>
    </xf>
    <xf numFmtId="49" fontId="19" fillId="0" borderId="0" xfId="0" applyNumberFormat="1" applyFont="1" applyBorder="1" applyAlignment="1" applyProtection="1">
      <alignment horizontal="left" vertical="center"/>
    </xf>
    <xf numFmtId="0" fontId="19" fillId="0" borderId="0" xfId="0" applyFont="1" applyAlignment="1" applyProtection="1">
      <alignment vertical="center" wrapText="1"/>
    </xf>
    <xf numFmtId="0" fontId="19" fillId="0" borderId="0" xfId="0" applyFont="1" applyAlignment="1" applyProtection="1">
      <alignment vertical="top" wrapText="1"/>
    </xf>
    <xf numFmtId="0" fontId="25" fillId="0" borderId="0" xfId="0" applyFont="1" applyBorder="1" applyAlignment="1" applyProtection="1">
      <alignment vertical="top" wrapText="1"/>
    </xf>
    <xf numFmtId="10" fontId="18" fillId="0" borderId="0" xfId="0" applyNumberFormat="1" applyFont="1" applyBorder="1" applyAlignment="1" applyProtection="1">
      <alignment vertical="center"/>
    </xf>
    <xf numFmtId="0" fontId="0" fillId="35" borderId="0" xfId="0" applyFill="1" applyAlignment="1">
      <alignment horizontal="center" vertical="center"/>
    </xf>
    <xf numFmtId="0" fontId="0" fillId="35" borderId="0" xfId="0" applyFill="1"/>
    <xf numFmtId="0" fontId="0" fillId="35" borderId="0" xfId="0" applyFill="1" applyAlignment="1">
      <alignment horizontal="center"/>
    </xf>
    <xf numFmtId="0" fontId="18" fillId="0" borderId="26" xfId="0" applyFont="1" applyFill="1" applyBorder="1" applyAlignment="1" applyProtection="1">
      <alignment horizontal="left"/>
    </xf>
    <xf numFmtId="0" fontId="18" fillId="0" borderId="17" xfId="0" applyFont="1" applyBorder="1" applyAlignment="1" applyProtection="1">
      <alignment vertical="center"/>
    </xf>
    <xf numFmtId="0" fontId="18" fillId="0" borderId="47" xfId="0" applyFont="1" applyBorder="1" applyProtection="1"/>
    <xf numFmtId="0" fontId="18" fillId="0" borderId="30" xfId="0" applyFont="1" applyBorder="1" applyAlignment="1" applyProtection="1">
      <alignment vertical="center"/>
    </xf>
    <xf numFmtId="0" fontId="18" fillId="0" borderId="30" xfId="0" applyFont="1" applyBorder="1" applyProtection="1"/>
    <xf numFmtId="49" fontId="18" fillId="0" borderId="48" xfId="0" applyNumberFormat="1" applyFont="1" applyFill="1" applyBorder="1" applyAlignment="1" applyProtection="1">
      <alignment vertical="center"/>
    </xf>
    <xf numFmtId="0" fontId="30" fillId="0" borderId="0" xfId="0" applyFont="1" applyBorder="1" applyAlignment="1" applyProtection="1">
      <alignment vertical="center"/>
    </xf>
    <xf numFmtId="3" fontId="0" fillId="0" borderId="0" xfId="0" applyNumberFormat="1" applyFill="1"/>
    <xf numFmtId="10" fontId="31" fillId="0" borderId="0" xfId="0" applyNumberFormat="1" applyFont="1" applyFill="1" applyBorder="1" applyProtection="1"/>
    <xf numFmtId="0" fontId="19" fillId="0" borderId="0" xfId="0" applyFont="1" applyBorder="1" applyAlignment="1" applyProtection="1">
      <alignment vertical="center"/>
    </xf>
    <xf numFmtId="0" fontId="33" fillId="0" borderId="0" xfId="0" applyFont="1" applyAlignment="1">
      <alignment vertical="center" readingOrder="1"/>
    </xf>
    <xf numFmtId="10" fontId="18" fillId="0" borderId="0" xfId="0" applyNumberFormat="1" applyFont="1" applyAlignment="1" applyProtection="1"/>
    <xf numFmtId="0" fontId="34" fillId="0" borderId="0" xfId="0" applyFont="1" applyAlignment="1" applyProtection="1">
      <alignment vertical="center"/>
    </xf>
    <xf numFmtId="0" fontId="35" fillId="0" borderId="0" xfId="0" applyFont="1" applyAlignment="1" applyProtection="1">
      <alignment horizontal="center"/>
    </xf>
    <xf numFmtId="0" fontId="26" fillId="0" borderId="36" xfId="0" applyFont="1" applyBorder="1" applyAlignment="1" applyProtection="1">
      <alignment horizontal="center" vertical="center" textRotation="255"/>
    </xf>
    <xf numFmtId="0" fontId="26" fillId="0" borderId="34" xfId="0" applyFont="1" applyBorder="1" applyAlignment="1" applyProtection="1">
      <alignment horizontal="center" vertical="center" textRotation="255"/>
    </xf>
    <xf numFmtId="0" fontId="26" fillId="0" borderId="35" xfId="0" applyFont="1" applyBorder="1" applyAlignment="1" applyProtection="1">
      <alignment horizontal="center" vertical="center" textRotation="255"/>
    </xf>
    <xf numFmtId="0" fontId="26" fillId="0" borderId="31" xfId="0" applyFont="1" applyBorder="1" applyAlignment="1" applyProtection="1">
      <alignment horizontal="center" vertical="center" textRotation="255"/>
    </xf>
    <xf numFmtId="0" fontId="26" fillId="0" borderId="0" xfId="0" applyFont="1" applyBorder="1" applyAlignment="1" applyProtection="1">
      <alignment horizontal="center" vertical="center" textRotation="255"/>
    </xf>
    <xf numFmtId="0" fontId="26" fillId="0" borderId="30" xfId="0" applyFont="1" applyBorder="1" applyAlignment="1" applyProtection="1">
      <alignment horizontal="center" vertical="center" textRotation="255"/>
    </xf>
    <xf numFmtId="0" fontId="26" fillId="0" borderId="33" xfId="0" applyFont="1" applyBorder="1" applyAlignment="1" applyProtection="1">
      <alignment horizontal="center" vertical="center" textRotation="255"/>
    </xf>
    <xf numFmtId="0" fontId="26" fillId="0" borderId="22" xfId="0" applyFont="1" applyBorder="1" applyAlignment="1" applyProtection="1">
      <alignment horizontal="center" vertical="center" textRotation="255"/>
    </xf>
    <xf numFmtId="0" fontId="26" fillId="0" borderId="32" xfId="0" applyFont="1" applyBorder="1" applyAlignment="1" applyProtection="1">
      <alignment horizontal="center" vertical="center" textRotation="255"/>
    </xf>
    <xf numFmtId="0" fontId="19" fillId="0" borderId="42" xfId="0" applyFont="1" applyBorder="1" applyAlignment="1" applyProtection="1">
      <alignment horizontal="left" vertical="center"/>
    </xf>
    <xf numFmtId="0" fontId="19" fillId="0" borderId="34" xfId="0" applyFont="1" applyBorder="1" applyAlignment="1" applyProtection="1">
      <alignment horizontal="left" vertical="center"/>
    </xf>
    <xf numFmtId="0" fontId="19" fillId="0" borderId="40" xfId="0" applyFont="1" applyBorder="1" applyAlignment="1" applyProtection="1">
      <alignment horizontal="left" vertical="center"/>
    </xf>
    <xf numFmtId="0" fontId="19" fillId="0" borderId="16"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17" xfId="0" applyFont="1" applyBorder="1" applyAlignment="1" applyProtection="1">
      <alignment horizontal="left" vertical="center"/>
    </xf>
    <xf numFmtId="0" fontId="19" fillId="0" borderId="21" xfId="0" applyFont="1" applyBorder="1" applyAlignment="1" applyProtection="1">
      <alignment horizontal="left" vertical="center"/>
    </xf>
    <xf numFmtId="0" fontId="19" fillId="0" borderId="22" xfId="0" applyFont="1" applyBorder="1" applyAlignment="1" applyProtection="1">
      <alignment horizontal="left" vertical="center"/>
    </xf>
    <xf numFmtId="0" fontId="19" fillId="0" borderId="23" xfId="0" applyFont="1" applyBorder="1" applyAlignment="1" applyProtection="1">
      <alignment horizontal="left" vertical="center"/>
    </xf>
    <xf numFmtId="49" fontId="19" fillId="34" borderId="36" xfId="0" applyNumberFormat="1" applyFont="1" applyFill="1" applyBorder="1" applyAlignment="1" applyProtection="1">
      <alignment horizontal="center" vertical="center"/>
      <protection locked="0"/>
    </xf>
    <xf numFmtId="49" fontId="19" fillId="34" borderId="34" xfId="0" applyNumberFormat="1" applyFont="1" applyFill="1" applyBorder="1" applyAlignment="1" applyProtection="1">
      <alignment horizontal="center" vertical="center"/>
      <protection locked="0"/>
    </xf>
    <xf numFmtId="49" fontId="19" fillId="34" borderId="35" xfId="0" applyNumberFormat="1" applyFont="1" applyFill="1" applyBorder="1" applyAlignment="1" applyProtection="1">
      <alignment horizontal="center" vertical="center"/>
      <protection locked="0"/>
    </xf>
    <xf numFmtId="49" fontId="19" fillId="34" borderId="31" xfId="0" applyNumberFormat="1" applyFont="1" applyFill="1" applyBorder="1" applyAlignment="1" applyProtection="1">
      <alignment horizontal="center" vertical="center"/>
      <protection locked="0"/>
    </xf>
    <xf numFmtId="49" fontId="19" fillId="34" borderId="0" xfId="0" applyNumberFormat="1" applyFont="1" applyFill="1" applyBorder="1" applyAlignment="1" applyProtection="1">
      <alignment horizontal="center" vertical="center"/>
      <protection locked="0"/>
    </xf>
    <xf numFmtId="49" fontId="19" fillId="34" borderId="30" xfId="0" applyNumberFormat="1" applyFont="1" applyFill="1" applyBorder="1" applyAlignment="1" applyProtection="1">
      <alignment horizontal="center" vertical="center"/>
      <protection locked="0"/>
    </xf>
    <xf numFmtId="49" fontId="19" fillId="34" borderId="33" xfId="0" applyNumberFormat="1" applyFont="1" applyFill="1" applyBorder="1" applyAlignment="1" applyProtection="1">
      <alignment horizontal="center" vertical="center"/>
      <protection locked="0"/>
    </xf>
    <xf numFmtId="49" fontId="19" fillId="34" borderId="22" xfId="0" applyNumberFormat="1" applyFont="1" applyFill="1" applyBorder="1" applyAlignment="1" applyProtection="1">
      <alignment horizontal="center" vertical="center"/>
      <protection locked="0"/>
    </xf>
    <xf numFmtId="49" fontId="19" fillId="34" borderId="32" xfId="0" applyNumberFormat="1" applyFont="1" applyFill="1" applyBorder="1" applyAlignment="1" applyProtection="1">
      <alignment horizontal="center" vertical="center"/>
      <protection locked="0"/>
    </xf>
    <xf numFmtId="49" fontId="19" fillId="34" borderId="36" xfId="0" quotePrefix="1" applyNumberFormat="1" applyFont="1" applyFill="1" applyBorder="1" applyAlignment="1" applyProtection="1">
      <alignment horizontal="center" vertical="center"/>
      <protection locked="0"/>
    </xf>
    <xf numFmtId="0" fontId="22"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27" fillId="0" borderId="0" xfId="0" applyFont="1" applyBorder="1" applyAlignment="1" applyProtection="1">
      <alignment horizontal="left" vertical="center"/>
    </xf>
    <xf numFmtId="10" fontId="19" fillId="0" borderId="31" xfId="0" applyNumberFormat="1" applyFont="1" applyBorder="1" applyAlignment="1">
      <alignment horizontal="center"/>
    </xf>
    <xf numFmtId="10" fontId="19" fillId="0" borderId="0" xfId="0" applyNumberFormat="1" applyFont="1" applyBorder="1" applyAlignment="1">
      <alignment horizontal="center"/>
    </xf>
    <xf numFmtId="10" fontId="19" fillId="0" borderId="17" xfId="0" applyNumberFormat="1" applyFont="1" applyBorder="1" applyAlignment="1">
      <alignment horizontal="center"/>
    </xf>
    <xf numFmtId="10" fontId="19" fillId="0" borderId="41" xfId="0" applyNumberFormat="1" applyFont="1" applyBorder="1" applyAlignment="1">
      <alignment horizontal="center"/>
    </xf>
    <xf numFmtId="10" fontId="19" fillId="0" borderId="25" xfId="0" applyNumberFormat="1" applyFont="1" applyBorder="1" applyAlignment="1">
      <alignment horizontal="center"/>
    </xf>
    <xf numFmtId="10" fontId="19" fillId="0" borderId="26" xfId="0" applyNumberFormat="1" applyFont="1" applyBorder="1" applyAlignment="1">
      <alignment horizontal="center"/>
    </xf>
    <xf numFmtId="0" fontId="28" fillId="0" borderId="19" xfId="0" applyFont="1" applyFill="1" applyBorder="1" applyAlignment="1" applyProtection="1">
      <alignment horizontal="center"/>
    </xf>
    <xf numFmtId="0" fontId="28" fillId="0" borderId="20" xfId="0" applyFont="1" applyFill="1" applyBorder="1" applyAlignment="1" applyProtection="1">
      <alignment horizontal="center"/>
    </xf>
    <xf numFmtId="0" fontId="28" fillId="0" borderId="38" xfId="0" applyFont="1" applyFill="1" applyBorder="1" applyAlignment="1" applyProtection="1">
      <alignment horizontal="center"/>
    </xf>
    <xf numFmtId="0" fontId="28" fillId="0" borderId="39" xfId="0" applyFont="1" applyFill="1" applyBorder="1" applyAlignment="1" applyProtection="1">
      <alignment horizontal="center"/>
    </xf>
    <xf numFmtId="0" fontId="19" fillId="0" borderId="10" xfId="0" applyFont="1" applyBorder="1" applyAlignment="1" applyProtection="1">
      <alignment horizontal="left" vertical="center"/>
    </xf>
    <xf numFmtId="0" fontId="19" fillId="0" borderId="11" xfId="0" applyFont="1" applyBorder="1" applyAlignment="1" applyProtection="1">
      <alignment horizontal="left" vertical="center"/>
    </xf>
    <xf numFmtId="0" fontId="19" fillId="0" borderId="12" xfId="0" applyFont="1" applyBorder="1" applyAlignment="1" applyProtection="1">
      <alignment horizontal="left" vertical="center"/>
    </xf>
    <xf numFmtId="0" fontId="26" fillId="0" borderId="19" xfId="0" applyFont="1" applyBorder="1" applyAlignment="1" applyProtection="1">
      <alignment horizontal="center"/>
    </xf>
    <xf numFmtId="0" fontId="19" fillId="0" borderId="0" xfId="0" applyFont="1" applyAlignment="1" applyProtection="1">
      <alignment horizontal="left"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10" fontId="19" fillId="33" borderId="19" xfId="0" applyNumberFormat="1" applyFont="1" applyFill="1" applyBorder="1" applyAlignment="1" applyProtection="1">
      <alignment horizontal="center"/>
    </xf>
    <xf numFmtId="0" fontId="19" fillId="33" borderId="19" xfId="0" applyFont="1" applyFill="1" applyBorder="1" applyAlignment="1" applyProtection="1">
      <alignment horizontal="center"/>
    </xf>
    <xf numFmtId="0" fontId="19" fillId="33" borderId="20" xfId="0" applyFont="1" applyFill="1" applyBorder="1" applyAlignment="1" applyProtection="1">
      <alignment horizontal="center"/>
    </xf>
    <xf numFmtId="0" fontId="19" fillId="33" borderId="28" xfId="0" applyFont="1" applyFill="1" applyBorder="1" applyAlignment="1" applyProtection="1">
      <alignment horizontal="center"/>
    </xf>
    <xf numFmtId="0" fontId="19" fillId="33" borderId="29" xfId="0" applyFont="1" applyFill="1" applyBorder="1" applyAlignment="1" applyProtection="1">
      <alignment horizontal="center"/>
    </xf>
    <xf numFmtId="0" fontId="19" fillId="0" borderId="0" xfId="0" applyFont="1" applyFill="1" applyAlignment="1" applyProtection="1">
      <alignment horizontal="left" vertical="center"/>
    </xf>
    <xf numFmtId="0" fontId="19" fillId="0" borderId="0" xfId="0" applyFont="1" applyFill="1" applyBorder="1" applyAlignment="1" applyProtection="1">
      <alignment horizontal="left" vertical="center"/>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16" fillId="0" borderId="10" xfId="0" applyFont="1" applyBorder="1" applyAlignment="1" applyProtection="1">
      <alignment horizontal="left" vertical="center"/>
    </xf>
    <xf numFmtId="0" fontId="16" fillId="0" borderId="11" xfId="0" applyFont="1" applyBorder="1" applyAlignment="1" applyProtection="1">
      <alignment horizontal="left" vertical="center"/>
    </xf>
    <xf numFmtId="0" fontId="16" fillId="0" borderId="12" xfId="0" applyFont="1" applyBorder="1" applyAlignment="1" applyProtection="1">
      <alignment horizontal="left" vertical="center"/>
    </xf>
    <xf numFmtId="0" fontId="16" fillId="0" borderId="16"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17" xfId="0" applyFont="1" applyBorder="1" applyAlignment="1" applyProtection="1">
      <alignment horizontal="left" vertical="center"/>
    </xf>
    <xf numFmtId="0" fontId="16" fillId="0" borderId="2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26" xfId="0" applyFont="1" applyBorder="1" applyAlignment="1" applyProtection="1">
      <alignment horizontal="left" vertical="center"/>
    </xf>
    <xf numFmtId="10" fontId="19" fillId="0" borderId="36" xfId="0" applyNumberFormat="1" applyFont="1" applyBorder="1" applyAlignment="1">
      <alignment horizontal="center"/>
    </xf>
    <xf numFmtId="10" fontId="19" fillId="0" borderId="34" xfId="0" applyNumberFormat="1" applyFont="1" applyBorder="1" applyAlignment="1">
      <alignment horizontal="center"/>
    </xf>
    <xf numFmtId="10" fontId="19" fillId="0" borderId="40" xfId="0" applyNumberFormat="1" applyFont="1" applyBorder="1" applyAlignment="1">
      <alignment horizontal="center"/>
    </xf>
    <xf numFmtId="10" fontId="19" fillId="33" borderId="14" xfId="0" applyNumberFormat="1" applyFont="1" applyFill="1" applyBorder="1" applyAlignment="1" applyProtection="1">
      <alignment horizontal="center"/>
    </xf>
    <xf numFmtId="0" fontId="19" fillId="33" borderId="14" xfId="0" applyFont="1" applyFill="1" applyBorder="1" applyAlignment="1" applyProtection="1">
      <alignment horizontal="center"/>
    </xf>
    <xf numFmtId="0" fontId="19" fillId="33" borderId="15" xfId="0" applyFont="1" applyFill="1" applyBorder="1" applyAlignment="1" applyProtection="1">
      <alignment horizontal="center"/>
    </xf>
    <xf numFmtId="0" fontId="19" fillId="0" borderId="24" xfId="0" applyFont="1" applyBorder="1" applyAlignment="1" applyProtection="1">
      <alignment horizontal="left" vertical="center"/>
    </xf>
    <xf numFmtId="0" fontId="19" fillId="0" borderId="25" xfId="0" applyFont="1" applyBorder="1" applyAlignment="1" applyProtection="1">
      <alignment horizontal="left" vertical="center"/>
    </xf>
    <xf numFmtId="0" fontId="19" fillId="0" borderId="26" xfId="0" applyFont="1" applyBorder="1" applyAlignment="1" applyProtection="1">
      <alignment horizontal="left" vertical="center"/>
    </xf>
    <xf numFmtId="0" fontId="28" fillId="0" borderId="28" xfId="0" applyFont="1" applyFill="1" applyBorder="1" applyAlignment="1" applyProtection="1">
      <alignment horizontal="center"/>
    </xf>
    <xf numFmtId="0" fontId="28" fillId="0" borderId="29" xfId="0" applyFont="1" applyFill="1" applyBorder="1" applyAlignment="1" applyProtection="1">
      <alignment horizontal="center"/>
    </xf>
    <xf numFmtId="0" fontId="28" fillId="0" borderId="36"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19" fillId="0" borderId="18" xfId="0" applyFont="1" applyBorder="1" applyAlignment="1" applyProtection="1">
      <alignment horizontal="center"/>
    </xf>
    <xf numFmtId="0" fontId="19" fillId="0" borderId="19" xfId="0" applyFont="1" applyBorder="1" applyAlignment="1" applyProtection="1">
      <alignment horizontal="center"/>
    </xf>
    <xf numFmtId="0" fontId="19" fillId="0" borderId="37" xfId="0" applyFont="1" applyBorder="1" applyAlignment="1" applyProtection="1">
      <alignment horizontal="center"/>
    </xf>
    <xf numFmtId="0" fontId="19" fillId="0" borderId="38" xfId="0" applyFont="1" applyBorder="1" applyAlignment="1" applyProtection="1">
      <alignment horizontal="center"/>
    </xf>
    <xf numFmtId="0" fontId="19" fillId="34" borderId="13" xfId="0" applyFont="1" applyFill="1" applyBorder="1" applyAlignment="1" applyProtection="1">
      <alignment horizontal="center"/>
      <protection locked="0"/>
    </xf>
    <xf numFmtId="0" fontId="19" fillId="34" borderId="14" xfId="0" applyFont="1" applyFill="1" applyBorder="1" applyAlignment="1" applyProtection="1">
      <alignment horizontal="center"/>
      <protection locked="0"/>
    </xf>
    <xf numFmtId="0" fontId="19" fillId="34" borderId="18" xfId="0" applyFont="1" applyFill="1" applyBorder="1" applyAlignment="1" applyProtection="1">
      <alignment horizontal="center"/>
      <protection locked="0"/>
    </xf>
    <xf numFmtId="0" fontId="19" fillId="34" borderId="19" xfId="0" applyFont="1" applyFill="1" applyBorder="1" applyAlignment="1" applyProtection="1">
      <alignment horizontal="center"/>
      <protection locked="0"/>
    </xf>
    <xf numFmtId="0" fontId="36" fillId="0" borderId="0" xfId="0" applyFont="1" applyAlignment="1" applyProtection="1">
      <alignment horizontal="center"/>
    </xf>
    <xf numFmtId="0" fontId="16" fillId="0" borderId="0" xfId="0" applyFont="1" applyFill="1" applyBorder="1" applyAlignment="1" applyProtection="1">
      <alignment horizontal="center" vertical="center"/>
    </xf>
    <xf numFmtId="0" fontId="18" fillId="0" borderId="17" xfId="0" applyFont="1" applyBorder="1" applyAlignment="1" applyProtection="1">
      <alignment horizontal="left" vertical="center"/>
    </xf>
    <xf numFmtId="0" fontId="19" fillId="34" borderId="10" xfId="0" applyFont="1" applyFill="1" applyBorder="1" applyAlignment="1" applyProtection="1">
      <alignment horizontal="center"/>
      <protection locked="0"/>
    </xf>
    <xf numFmtId="0" fontId="19" fillId="34" borderId="11" xfId="0" applyFont="1" applyFill="1" applyBorder="1" applyAlignment="1" applyProtection="1">
      <alignment horizontal="center"/>
      <protection locked="0"/>
    </xf>
    <xf numFmtId="0" fontId="19" fillId="34" borderId="47" xfId="0" applyFont="1" applyFill="1" applyBorder="1" applyAlignment="1" applyProtection="1">
      <alignment horizontal="center"/>
      <protection locked="0"/>
    </xf>
    <xf numFmtId="0" fontId="19" fillId="34" borderId="16" xfId="0" applyFont="1" applyFill="1" applyBorder="1" applyAlignment="1" applyProtection="1">
      <alignment horizontal="center"/>
      <protection locked="0"/>
    </xf>
    <xf numFmtId="0" fontId="19" fillId="34" borderId="0" xfId="0" applyFont="1" applyFill="1" applyBorder="1" applyAlignment="1" applyProtection="1">
      <alignment horizontal="center"/>
      <protection locked="0"/>
    </xf>
    <xf numFmtId="0" fontId="19" fillId="34" borderId="30" xfId="0" applyFont="1" applyFill="1" applyBorder="1" applyAlignment="1" applyProtection="1">
      <alignment horizontal="center"/>
      <protection locked="0"/>
    </xf>
    <xf numFmtId="0" fontId="19" fillId="34" borderId="21" xfId="0" applyFont="1" applyFill="1" applyBorder="1" applyAlignment="1" applyProtection="1">
      <alignment horizontal="center"/>
      <protection locked="0"/>
    </xf>
    <xf numFmtId="0" fontId="19" fillId="34" borderId="22" xfId="0" applyFont="1" applyFill="1" applyBorder="1" applyAlignment="1" applyProtection="1">
      <alignment horizontal="center"/>
      <protection locked="0"/>
    </xf>
    <xf numFmtId="0" fontId="19" fillId="34" borderId="32" xfId="0" applyFont="1" applyFill="1" applyBorder="1" applyAlignment="1" applyProtection="1">
      <alignment horizontal="center"/>
      <protection locked="0"/>
    </xf>
    <xf numFmtId="10" fontId="19" fillId="33" borderId="43" xfId="0" applyNumberFormat="1" applyFont="1" applyFill="1" applyBorder="1" applyAlignment="1" applyProtection="1">
      <alignment horizontal="center"/>
    </xf>
    <xf numFmtId="10" fontId="19" fillId="33" borderId="11" xfId="0" applyNumberFormat="1" applyFont="1" applyFill="1" applyBorder="1" applyAlignment="1" applyProtection="1">
      <alignment horizontal="center"/>
    </xf>
    <xf numFmtId="10" fontId="19" fillId="33" borderId="47" xfId="0" applyNumberFormat="1" applyFont="1" applyFill="1" applyBorder="1" applyAlignment="1" applyProtection="1">
      <alignment horizontal="center"/>
    </xf>
    <xf numFmtId="10" fontId="19" fillId="33" borderId="31" xfId="0" applyNumberFormat="1" applyFont="1" applyFill="1" applyBorder="1" applyAlignment="1" applyProtection="1">
      <alignment horizontal="center"/>
    </xf>
    <xf numFmtId="10" fontId="19" fillId="33" borderId="0" xfId="0" applyNumberFormat="1" applyFont="1" applyFill="1" applyBorder="1" applyAlignment="1" applyProtection="1">
      <alignment horizontal="center"/>
    </xf>
    <xf numFmtId="10" fontId="19" fillId="33" borderId="30" xfId="0" applyNumberFormat="1" applyFont="1" applyFill="1" applyBorder="1" applyAlignment="1" applyProtection="1">
      <alignment horizontal="center"/>
    </xf>
    <xf numFmtId="10" fontId="19" fillId="33" borderId="33" xfId="0" applyNumberFormat="1" applyFont="1" applyFill="1" applyBorder="1" applyAlignment="1" applyProtection="1">
      <alignment horizontal="center"/>
    </xf>
    <xf numFmtId="10" fontId="19" fillId="33" borderId="22" xfId="0" applyNumberFormat="1" applyFont="1" applyFill="1" applyBorder="1" applyAlignment="1" applyProtection="1">
      <alignment horizontal="center"/>
    </xf>
    <xf numFmtId="10" fontId="19" fillId="33" borderId="32" xfId="0" applyNumberFormat="1" applyFont="1" applyFill="1" applyBorder="1" applyAlignment="1" applyProtection="1">
      <alignment horizontal="center"/>
    </xf>
    <xf numFmtId="0" fontId="19" fillId="0" borderId="28" xfId="0" applyFont="1" applyBorder="1" applyAlignment="1" applyProtection="1">
      <alignment horizontal="center"/>
    </xf>
    <xf numFmtId="10" fontId="19" fillId="33" borderId="15" xfId="0" applyNumberFormat="1" applyFont="1" applyFill="1" applyBorder="1" applyAlignment="1" applyProtection="1">
      <alignment horizontal="center"/>
    </xf>
    <xf numFmtId="10" fontId="19" fillId="33" borderId="20" xfId="0" applyNumberFormat="1" applyFont="1" applyFill="1" applyBorder="1" applyAlignment="1" applyProtection="1">
      <alignment horizontal="center"/>
    </xf>
    <xf numFmtId="10" fontId="19" fillId="0" borderId="43" xfId="42" applyNumberFormat="1" applyFont="1" applyBorder="1" applyAlignment="1">
      <alignment horizontal="center"/>
    </xf>
    <xf numFmtId="10" fontId="19" fillId="0" borderId="11" xfId="42" applyNumberFormat="1" applyFont="1" applyBorder="1" applyAlignment="1">
      <alignment horizontal="center"/>
    </xf>
    <xf numFmtId="10" fontId="19" fillId="0" borderId="12" xfId="42" applyNumberFormat="1" applyFont="1" applyBorder="1" applyAlignment="1">
      <alignment horizontal="center"/>
    </xf>
    <xf numFmtId="10" fontId="19" fillId="0" borderId="31" xfId="42" applyNumberFormat="1" applyFont="1" applyBorder="1" applyAlignment="1">
      <alignment horizontal="center"/>
    </xf>
    <xf numFmtId="10" fontId="19" fillId="0" borderId="0" xfId="42" applyNumberFormat="1" applyFont="1" applyBorder="1" applyAlignment="1">
      <alignment horizontal="center"/>
    </xf>
    <xf numFmtId="10" fontId="19" fillId="0" borderId="17" xfId="42" applyNumberFormat="1" applyFont="1" applyBorder="1" applyAlignment="1">
      <alignment horizontal="center"/>
    </xf>
    <xf numFmtId="10" fontId="19" fillId="0" borderId="33" xfId="42" applyNumberFormat="1" applyFont="1" applyBorder="1" applyAlignment="1">
      <alignment horizontal="center"/>
    </xf>
    <xf numFmtId="10" fontId="19" fillId="0" borderId="22" xfId="42" applyNumberFormat="1" applyFont="1" applyBorder="1" applyAlignment="1">
      <alignment horizontal="center"/>
    </xf>
    <xf numFmtId="10" fontId="19" fillId="0" borderId="23" xfId="42" applyNumberFormat="1" applyFont="1" applyBorder="1" applyAlignment="1">
      <alignment horizontal="center"/>
    </xf>
    <xf numFmtId="10" fontId="19" fillId="33" borderId="45" xfId="0" applyNumberFormat="1" applyFont="1" applyFill="1" applyBorder="1" applyAlignment="1" applyProtection="1">
      <alignment horizontal="center"/>
    </xf>
    <xf numFmtId="10" fontId="19" fillId="33" borderId="46" xfId="0" applyNumberFormat="1" applyFont="1" applyFill="1" applyBorder="1" applyAlignment="1" applyProtection="1">
      <alignment horizontal="center"/>
    </xf>
    <xf numFmtId="10" fontId="19" fillId="33" borderId="28" xfId="0" applyNumberFormat="1" applyFont="1" applyFill="1" applyBorder="1" applyAlignment="1" applyProtection="1">
      <alignment horizontal="center"/>
    </xf>
    <xf numFmtId="10" fontId="19" fillId="33" borderId="29" xfId="0" applyNumberFormat="1" applyFont="1" applyFill="1" applyBorder="1" applyAlignment="1" applyProtection="1">
      <alignment horizontal="center"/>
    </xf>
    <xf numFmtId="0" fontId="19" fillId="34" borderId="27" xfId="0" applyFont="1" applyFill="1" applyBorder="1" applyAlignment="1" applyProtection="1">
      <alignment horizontal="center"/>
      <protection locked="0"/>
    </xf>
    <xf numFmtId="0" fontId="19" fillId="34" borderId="28" xfId="0" applyFont="1" applyFill="1" applyBorder="1" applyAlignment="1" applyProtection="1">
      <alignment horizontal="center"/>
      <protection locked="0"/>
    </xf>
    <xf numFmtId="10" fontId="19" fillId="0" borderId="43" xfId="0" applyNumberFormat="1" applyFont="1" applyBorder="1" applyAlignment="1">
      <alignment horizontal="center"/>
    </xf>
    <xf numFmtId="10" fontId="19" fillId="0" borderId="11" xfId="0" applyNumberFormat="1" applyFont="1" applyBorder="1" applyAlignment="1">
      <alignment horizontal="center"/>
    </xf>
    <xf numFmtId="10" fontId="19" fillId="0" borderId="12" xfId="0" applyNumberFormat="1" applyFont="1" applyBorder="1" applyAlignment="1">
      <alignment horizontal="center"/>
    </xf>
    <xf numFmtId="10" fontId="19" fillId="0" borderId="33" xfId="0" applyNumberFormat="1" applyFont="1" applyBorder="1" applyAlignment="1">
      <alignment horizontal="center"/>
    </xf>
    <xf numFmtId="10" fontId="19" fillId="0" borderId="22" xfId="0" applyNumberFormat="1" applyFont="1" applyBorder="1" applyAlignment="1">
      <alignment horizontal="center"/>
    </xf>
    <xf numFmtId="10" fontId="19" fillId="0" borderId="23" xfId="0" applyNumberFormat="1" applyFont="1" applyBorder="1" applyAlignment="1">
      <alignment horizontal="center"/>
    </xf>
    <xf numFmtId="3" fontId="19" fillId="33" borderId="18" xfId="0" applyNumberFormat="1" applyFont="1" applyFill="1" applyBorder="1" applyAlignment="1" applyProtection="1">
      <alignment horizontal="center"/>
    </xf>
    <xf numFmtId="3" fontId="19" fillId="33" borderId="19" xfId="0" applyNumberFormat="1" applyFont="1" applyFill="1" applyBorder="1" applyAlignment="1" applyProtection="1">
      <alignment horizontal="center"/>
    </xf>
    <xf numFmtId="49" fontId="19" fillId="34" borderId="36" xfId="0" applyNumberFormat="1" applyFont="1" applyFill="1" applyBorder="1" applyAlignment="1" applyProtection="1">
      <alignment horizontal="center" vertical="center"/>
    </xf>
    <xf numFmtId="49" fontId="19" fillId="34" borderId="34" xfId="0" applyNumberFormat="1" applyFont="1" applyFill="1" applyBorder="1" applyAlignment="1" applyProtection="1">
      <alignment horizontal="center" vertical="center"/>
    </xf>
    <xf numFmtId="49" fontId="19" fillId="34" borderId="35" xfId="0" applyNumberFormat="1" applyFont="1" applyFill="1" applyBorder="1" applyAlignment="1" applyProtection="1">
      <alignment horizontal="center" vertical="center"/>
    </xf>
    <xf numFmtId="49" fontId="19" fillId="34" borderId="31" xfId="0" applyNumberFormat="1" applyFont="1" applyFill="1" applyBorder="1" applyAlignment="1" applyProtection="1">
      <alignment horizontal="center" vertical="center"/>
    </xf>
    <xf numFmtId="49" fontId="19" fillId="34" borderId="0" xfId="0" applyNumberFormat="1" applyFont="1" applyFill="1" applyBorder="1" applyAlignment="1" applyProtection="1">
      <alignment horizontal="center" vertical="center"/>
    </xf>
    <xf numFmtId="49" fontId="19" fillId="34" borderId="30" xfId="0" applyNumberFormat="1" applyFont="1" applyFill="1" applyBorder="1" applyAlignment="1" applyProtection="1">
      <alignment horizontal="center" vertical="center"/>
    </xf>
    <xf numFmtId="49" fontId="19" fillId="34" borderId="33" xfId="0" applyNumberFormat="1" applyFont="1" applyFill="1" applyBorder="1" applyAlignment="1" applyProtection="1">
      <alignment horizontal="center" vertical="center"/>
    </xf>
    <xf numFmtId="49" fontId="19" fillId="34" borderId="22" xfId="0" applyNumberFormat="1" applyFont="1" applyFill="1" applyBorder="1" applyAlignment="1" applyProtection="1">
      <alignment horizontal="center" vertical="center"/>
    </xf>
    <xf numFmtId="49" fontId="19" fillId="34" borderId="32" xfId="0" applyNumberFormat="1" applyFont="1" applyFill="1" applyBorder="1" applyAlignment="1" applyProtection="1">
      <alignment horizontal="center" vertical="center"/>
    </xf>
    <xf numFmtId="49" fontId="19" fillId="0" borderId="0" xfId="0" applyNumberFormat="1" applyFont="1" applyBorder="1" applyAlignment="1" applyProtection="1">
      <alignment horizontal="left" vertical="center"/>
    </xf>
    <xf numFmtId="0" fontId="19" fillId="0" borderId="20" xfId="0" applyFont="1" applyBorder="1" applyAlignment="1" applyProtection="1">
      <alignment horizontal="center"/>
    </xf>
    <xf numFmtId="0" fontId="19" fillId="0" borderId="29" xfId="0" applyFont="1" applyBorder="1" applyAlignment="1" applyProtection="1">
      <alignment horizontal="center"/>
    </xf>
    <xf numFmtId="0" fontId="19" fillId="0" borderId="27" xfId="0" applyFont="1" applyBorder="1" applyAlignment="1" applyProtection="1">
      <alignment horizontal="center"/>
    </xf>
    <xf numFmtId="49" fontId="19" fillId="0" borderId="0" xfId="0" applyNumberFormat="1" applyFont="1" applyBorder="1" applyAlignment="1" applyProtection="1">
      <alignment horizontal="center" vertical="center"/>
    </xf>
    <xf numFmtId="0" fontId="24" fillId="0" borderId="0" xfId="0" applyFont="1" applyAlignment="1" applyProtection="1">
      <alignment horizontal="center" vertical="center"/>
    </xf>
    <xf numFmtId="3" fontId="19" fillId="34" borderId="18" xfId="0" applyNumberFormat="1" applyFont="1" applyFill="1" applyBorder="1" applyAlignment="1" applyProtection="1">
      <alignment horizontal="center"/>
      <protection locked="0"/>
    </xf>
    <xf numFmtId="3" fontId="19" fillId="34" borderId="19" xfId="0" applyNumberFormat="1" applyFont="1" applyFill="1" applyBorder="1" applyAlignment="1" applyProtection="1">
      <alignment horizontal="center"/>
      <protection locked="0"/>
    </xf>
    <xf numFmtId="3" fontId="19" fillId="34" borderId="27" xfId="0" applyNumberFormat="1" applyFont="1" applyFill="1" applyBorder="1" applyAlignment="1" applyProtection="1">
      <alignment horizontal="center"/>
      <protection locked="0"/>
    </xf>
    <xf numFmtId="3" fontId="19" fillId="34" borderId="28" xfId="0" applyNumberFormat="1" applyFont="1" applyFill="1" applyBorder="1" applyAlignment="1" applyProtection="1">
      <alignment horizontal="center"/>
      <protection locked="0"/>
    </xf>
    <xf numFmtId="10" fontId="19" fillId="34" borderId="19" xfId="0" applyNumberFormat="1" applyFont="1" applyFill="1" applyBorder="1" applyAlignment="1" applyProtection="1">
      <alignment horizontal="center"/>
      <protection locked="0"/>
    </xf>
    <xf numFmtId="10" fontId="19" fillId="34" borderId="20" xfId="0" applyNumberFormat="1" applyFont="1" applyFill="1" applyBorder="1" applyAlignment="1" applyProtection="1">
      <alignment horizontal="center"/>
      <protection locked="0"/>
    </xf>
    <xf numFmtId="10" fontId="19" fillId="34" borderId="28" xfId="0" applyNumberFormat="1" applyFont="1" applyFill="1" applyBorder="1" applyAlignment="1" applyProtection="1">
      <alignment horizontal="center"/>
      <protection locked="0"/>
    </xf>
    <xf numFmtId="10" fontId="19" fillId="34" borderId="29" xfId="0" applyNumberFormat="1" applyFont="1" applyFill="1" applyBorder="1" applyAlignment="1" applyProtection="1">
      <alignment horizontal="center"/>
      <protection locked="0"/>
    </xf>
    <xf numFmtId="0" fontId="28" fillId="0" borderId="41"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9" fillId="0" borderId="0" xfId="0" applyFont="1" applyAlignment="1" applyProtection="1">
      <alignment horizontal="center" vertical="center"/>
    </xf>
    <xf numFmtId="0" fontId="29" fillId="0" borderId="0" xfId="0" applyFont="1" applyBorder="1" applyAlignment="1" applyProtection="1">
      <alignment horizontal="center" vertical="center"/>
    </xf>
    <xf numFmtId="3" fontId="19" fillId="33" borderId="27" xfId="0" applyNumberFormat="1" applyFont="1" applyFill="1" applyBorder="1" applyAlignment="1" applyProtection="1">
      <alignment horizontal="center"/>
    </xf>
    <xf numFmtId="3" fontId="19" fillId="33" borderId="28" xfId="0" applyNumberFormat="1" applyFont="1" applyFill="1" applyBorder="1" applyAlignment="1" applyProtection="1">
      <alignment horizontal="center"/>
    </xf>
    <xf numFmtId="10" fontId="19" fillId="33" borderId="41" xfId="0" applyNumberFormat="1" applyFont="1" applyFill="1" applyBorder="1" applyAlignment="1" applyProtection="1">
      <alignment horizontal="center"/>
    </xf>
    <xf numFmtId="10" fontId="19" fillId="33" borderId="25" xfId="0" applyNumberFormat="1" applyFont="1" applyFill="1" applyBorder="1" applyAlignment="1" applyProtection="1">
      <alignment horizontal="center"/>
    </xf>
    <xf numFmtId="10" fontId="19" fillId="33" borderId="48" xfId="0" applyNumberFormat="1" applyFont="1" applyFill="1" applyBorder="1" applyAlignment="1" applyProtection="1">
      <alignment horizontal="center"/>
    </xf>
    <xf numFmtId="3" fontId="19" fillId="33" borderId="13" xfId="0" applyNumberFormat="1" applyFont="1" applyFill="1" applyBorder="1" applyAlignment="1" applyProtection="1">
      <alignment horizontal="center"/>
    </xf>
    <xf numFmtId="3" fontId="19" fillId="33" borderId="14" xfId="0" applyNumberFormat="1" applyFont="1" applyFill="1" applyBorder="1" applyAlignment="1" applyProtection="1">
      <alignment horizontal="center"/>
    </xf>
    <xf numFmtId="10" fontId="19" fillId="33" borderId="36" xfId="0" applyNumberFormat="1" applyFont="1" applyFill="1" applyBorder="1" applyAlignment="1" applyProtection="1">
      <alignment horizontal="center"/>
    </xf>
    <xf numFmtId="0" fontId="19" fillId="33" borderId="34" xfId="0" applyFont="1" applyFill="1" applyBorder="1" applyAlignment="1" applyProtection="1">
      <alignment horizontal="center"/>
    </xf>
    <xf numFmtId="0" fontId="19" fillId="33" borderId="40" xfId="0" applyFont="1" applyFill="1" applyBorder="1" applyAlignment="1" applyProtection="1">
      <alignment horizontal="center"/>
    </xf>
    <xf numFmtId="0" fontId="19" fillId="33" borderId="31" xfId="0" applyFont="1" applyFill="1" applyBorder="1" applyAlignment="1" applyProtection="1">
      <alignment horizontal="center"/>
    </xf>
    <xf numFmtId="0" fontId="19" fillId="33" borderId="0" xfId="0" applyFont="1" applyFill="1" applyBorder="1" applyAlignment="1" applyProtection="1">
      <alignment horizontal="center"/>
    </xf>
    <xf numFmtId="0" fontId="19" fillId="33" borderId="17" xfId="0" applyFont="1" applyFill="1" applyBorder="1" applyAlignment="1" applyProtection="1">
      <alignment horizontal="center"/>
    </xf>
    <xf numFmtId="0" fontId="19" fillId="33" borderId="41" xfId="0" applyFont="1" applyFill="1" applyBorder="1" applyAlignment="1" applyProtection="1">
      <alignment horizontal="center"/>
    </xf>
    <xf numFmtId="0" fontId="19" fillId="33" borderId="25" xfId="0" applyFont="1" applyFill="1" applyBorder="1" applyAlignment="1" applyProtection="1">
      <alignment horizontal="center"/>
    </xf>
    <xf numFmtId="0" fontId="19" fillId="33" borderId="26" xfId="0" applyFont="1" applyFill="1" applyBorder="1" applyAlignment="1" applyProtection="1">
      <alignment horizontal="center"/>
    </xf>
    <xf numFmtId="0" fontId="19" fillId="34" borderId="44" xfId="0" applyFont="1" applyFill="1" applyBorder="1" applyAlignment="1" applyProtection="1">
      <alignment horizontal="center"/>
      <protection locked="0"/>
    </xf>
    <xf numFmtId="0" fontId="19" fillId="34" borderId="45" xfId="0" applyFont="1" applyFill="1" applyBorder="1" applyAlignment="1" applyProtection="1">
      <alignment horizontal="center"/>
      <protection locked="0"/>
    </xf>
    <xf numFmtId="0" fontId="18" fillId="34" borderId="19" xfId="0" applyFont="1" applyFill="1" applyBorder="1" applyAlignment="1" applyProtection="1">
      <alignment horizontal="left" vertical="center"/>
      <protection locked="0"/>
    </xf>
    <xf numFmtId="0" fontId="18" fillId="0" borderId="30" xfId="0" applyFont="1" applyBorder="1" applyAlignment="1" applyProtection="1">
      <alignment horizontal="left" vertical="center"/>
    </xf>
    <xf numFmtId="0" fontId="21"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top" wrapText="1"/>
    </xf>
    <xf numFmtId="0" fontId="19" fillId="0" borderId="0" xfId="0" applyFont="1" applyBorder="1" applyAlignment="1" applyProtection="1">
      <alignment horizontal="left" vertical="top" wrapText="1"/>
    </xf>
    <xf numFmtId="0" fontId="25" fillId="0" borderId="0"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19" fillId="0" borderId="0" xfId="0" applyFont="1" applyAlignment="1" applyProtection="1">
      <alignment horizontal="center"/>
    </xf>
    <xf numFmtId="0" fontId="19" fillId="0" borderId="0" xfId="0" applyFont="1" applyFill="1" applyAlignment="1" applyProtection="1">
      <alignment horizontal="left"/>
    </xf>
    <xf numFmtId="0" fontId="19" fillId="0" borderId="0" xfId="0" applyFont="1" applyFill="1" applyBorder="1" applyAlignment="1" applyProtection="1">
      <alignment horizontal="left"/>
    </xf>
    <xf numFmtId="0" fontId="19" fillId="33" borderId="36" xfId="0" applyNumberFormat="1" applyFont="1" applyFill="1" applyBorder="1" applyAlignment="1" applyProtection="1">
      <alignment horizontal="center" vertical="center"/>
    </xf>
    <xf numFmtId="0" fontId="19" fillId="33" borderId="34" xfId="0" applyNumberFormat="1" applyFont="1" applyFill="1" applyBorder="1" applyAlignment="1" applyProtection="1">
      <alignment horizontal="center" vertical="center"/>
    </xf>
    <xf numFmtId="0" fontId="19" fillId="33" borderId="35" xfId="0" applyNumberFormat="1" applyFont="1" applyFill="1" applyBorder="1" applyAlignment="1" applyProtection="1">
      <alignment horizontal="center" vertical="center"/>
    </xf>
    <xf numFmtId="0" fontId="19" fillId="33" borderId="31" xfId="0" applyNumberFormat="1" applyFont="1" applyFill="1" applyBorder="1" applyAlignment="1" applyProtection="1">
      <alignment horizontal="center" vertical="center"/>
    </xf>
    <xf numFmtId="0" fontId="19" fillId="33" borderId="0" xfId="0" applyNumberFormat="1" applyFont="1" applyFill="1" applyBorder="1" applyAlignment="1" applyProtection="1">
      <alignment horizontal="center" vertical="center"/>
    </xf>
    <xf numFmtId="0" fontId="19" fillId="33" borderId="30" xfId="0" applyNumberFormat="1" applyFont="1" applyFill="1" applyBorder="1" applyAlignment="1" applyProtection="1">
      <alignment horizontal="center" vertical="center"/>
    </xf>
    <xf numFmtId="0" fontId="19" fillId="33" borderId="33" xfId="0" applyNumberFormat="1" applyFont="1" applyFill="1" applyBorder="1" applyAlignment="1" applyProtection="1">
      <alignment horizontal="center" vertical="center"/>
    </xf>
    <xf numFmtId="0" fontId="19" fillId="33" borderId="22" xfId="0" applyNumberFormat="1" applyFont="1" applyFill="1" applyBorder="1" applyAlignment="1" applyProtection="1">
      <alignment horizontal="center" vertical="center"/>
    </xf>
    <xf numFmtId="0" fontId="19" fillId="33" borderId="32" xfId="0" applyNumberFormat="1" applyFont="1" applyFill="1" applyBorder="1" applyAlignment="1" applyProtection="1">
      <alignment horizontal="center" vertical="center"/>
    </xf>
    <xf numFmtId="0" fontId="35" fillId="0" borderId="0" xfId="0" applyFont="1" applyAlignment="1" applyProtection="1">
      <alignment horizontal="center" vertical="center"/>
    </xf>
    <xf numFmtId="49" fontId="32" fillId="0" borderId="0" xfId="0" applyNumberFormat="1" applyFont="1" applyBorder="1" applyAlignment="1" applyProtection="1">
      <alignment horizontal="center"/>
    </xf>
    <xf numFmtId="0" fontId="0" fillId="0" borderId="0" xfId="0"/>
    <xf numFmtId="0" fontId="16" fillId="0" borderId="0" xfId="0" applyFont="1" applyFill="1" applyBorder="1" applyAlignment="1" applyProtection="1">
      <alignment horizontal="left" vertical="top"/>
    </xf>
    <xf numFmtId="0" fontId="18" fillId="34" borderId="36" xfId="0" applyFont="1" applyFill="1" applyBorder="1" applyAlignment="1" applyProtection="1">
      <alignment horizontal="center"/>
    </xf>
    <xf numFmtId="0" fontId="18" fillId="34" borderId="34" xfId="0" applyFont="1" applyFill="1" applyBorder="1" applyAlignment="1" applyProtection="1">
      <alignment horizontal="center"/>
    </xf>
    <xf numFmtId="0" fontId="18" fillId="34" borderId="35" xfId="0" applyFont="1" applyFill="1" applyBorder="1" applyAlignment="1" applyProtection="1">
      <alignment horizontal="center"/>
    </xf>
    <xf numFmtId="0" fontId="18" fillId="34" borderId="31" xfId="0" applyFont="1" applyFill="1" applyBorder="1" applyAlignment="1" applyProtection="1">
      <alignment horizontal="center"/>
    </xf>
    <xf numFmtId="0" fontId="18" fillId="34" borderId="0" xfId="0" applyFont="1" applyFill="1" applyBorder="1" applyAlignment="1" applyProtection="1">
      <alignment horizontal="center"/>
    </xf>
    <xf numFmtId="0" fontId="18" fillId="34" borderId="30" xfId="0" applyFont="1" applyFill="1" applyBorder="1" applyAlignment="1" applyProtection="1">
      <alignment horizontal="center"/>
    </xf>
    <xf numFmtId="0" fontId="18" fillId="34" borderId="33" xfId="0" applyFont="1" applyFill="1" applyBorder="1" applyAlignment="1" applyProtection="1">
      <alignment horizontal="center"/>
    </xf>
    <xf numFmtId="0" fontId="18" fillId="34" borderId="22" xfId="0" applyFont="1" applyFill="1" applyBorder="1" applyAlignment="1" applyProtection="1">
      <alignment horizontal="center"/>
    </xf>
    <xf numFmtId="0" fontId="18" fillId="34" borderId="32" xfId="0" applyFont="1" applyFill="1" applyBorder="1" applyAlignment="1" applyProtection="1">
      <alignment horizontal="center"/>
    </xf>
    <xf numFmtId="49" fontId="28" fillId="34" borderId="36" xfId="0" quotePrefix="1" applyNumberFormat="1" applyFont="1" applyFill="1" applyBorder="1" applyAlignment="1" applyProtection="1">
      <alignment horizontal="center" vertical="center"/>
      <protection locked="0"/>
    </xf>
    <xf numFmtId="49" fontId="28" fillId="34" borderId="34" xfId="0" quotePrefix="1" applyNumberFormat="1" applyFont="1" applyFill="1" applyBorder="1" applyAlignment="1" applyProtection="1">
      <alignment horizontal="center" vertical="center"/>
      <protection locked="0"/>
    </xf>
    <xf numFmtId="49" fontId="28" fillId="34" borderId="35" xfId="0" quotePrefix="1" applyNumberFormat="1" applyFont="1" applyFill="1" applyBorder="1" applyAlignment="1" applyProtection="1">
      <alignment horizontal="center" vertical="center"/>
      <protection locked="0"/>
    </xf>
    <xf numFmtId="49" fontId="28" fillId="34" borderId="31" xfId="0" quotePrefix="1" applyNumberFormat="1" applyFont="1" applyFill="1" applyBorder="1" applyAlignment="1" applyProtection="1">
      <alignment horizontal="center" vertical="center"/>
      <protection locked="0"/>
    </xf>
    <xf numFmtId="49" fontId="28" fillId="34" borderId="0" xfId="0" quotePrefix="1" applyNumberFormat="1" applyFont="1" applyFill="1" applyBorder="1" applyAlignment="1" applyProtection="1">
      <alignment horizontal="center" vertical="center"/>
      <protection locked="0"/>
    </xf>
    <xf numFmtId="49" fontId="28" fillId="34" borderId="30" xfId="0" quotePrefix="1" applyNumberFormat="1" applyFont="1" applyFill="1" applyBorder="1" applyAlignment="1" applyProtection="1">
      <alignment horizontal="center" vertical="center"/>
      <protection locked="0"/>
    </xf>
    <xf numFmtId="49" fontId="28" fillId="34" borderId="33" xfId="0" quotePrefix="1" applyNumberFormat="1" applyFont="1" applyFill="1" applyBorder="1" applyAlignment="1" applyProtection="1">
      <alignment horizontal="center" vertical="center"/>
      <protection locked="0"/>
    </xf>
    <xf numFmtId="49" fontId="28" fillId="34" borderId="22" xfId="0" quotePrefix="1" applyNumberFormat="1" applyFont="1" applyFill="1" applyBorder="1" applyAlignment="1" applyProtection="1">
      <alignment horizontal="center" vertical="center"/>
      <protection locked="0"/>
    </xf>
    <xf numFmtId="49" fontId="28" fillId="34" borderId="32" xfId="0" quotePrefix="1" applyNumberFormat="1" applyFont="1" applyFill="1" applyBorder="1" applyAlignment="1" applyProtection="1">
      <alignment horizontal="center" vertical="center"/>
      <protection locked="0"/>
    </xf>
    <xf numFmtId="164" fontId="19" fillId="34" borderId="36" xfId="0" applyNumberFormat="1" applyFont="1" applyFill="1" applyBorder="1" applyAlignment="1" applyProtection="1">
      <alignment horizontal="center" vertical="center"/>
      <protection locked="0"/>
    </xf>
    <xf numFmtId="164" fontId="19" fillId="34" borderId="34" xfId="0" applyNumberFormat="1" applyFont="1" applyFill="1" applyBorder="1" applyAlignment="1" applyProtection="1">
      <alignment horizontal="center" vertical="center"/>
      <protection locked="0"/>
    </xf>
    <xf numFmtId="164" fontId="19" fillId="34" borderId="35" xfId="0" applyNumberFormat="1" applyFont="1" applyFill="1" applyBorder="1" applyAlignment="1" applyProtection="1">
      <alignment horizontal="center" vertical="center"/>
      <protection locked="0"/>
    </xf>
    <xf numFmtId="164" fontId="19" fillId="34" borderId="31" xfId="0" applyNumberFormat="1" applyFont="1" applyFill="1" applyBorder="1" applyAlignment="1" applyProtection="1">
      <alignment horizontal="center" vertical="center"/>
      <protection locked="0"/>
    </xf>
    <xf numFmtId="164" fontId="19" fillId="34" borderId="0" xfId="0" applyNumberFormat="1" applyFont="1" applyFill="1" applyBorder="1" applyAlignment="1" applyProtection="1">
      <alignment horizontal="center" vertical="center"/>
      <protection locked="0"/>
    </xf>
    <xf numFmtId="164" fontId="19" fillId="34" borderId="30" xfId="0" applyNumberFormat="1" applyFont="1" applyFill="1" applyBorder="1" applyAlignment="1" applyProtection="1">
      <alignment horizontal="center" vertical="center"/>
      <protection locked="0"/>
    </xf>
    <xf numFmtId="164" fontId="19" fillId="34" borderId="33" xfId="0" applyNumberFormat="1" applyFont="1" applyFill="1" applyBorder="1" applyAlignment="1" applyProtection="1">
      <alignment horizontal="center" vertical="center"/>
      <protection locked="0"/>
    </xf>
    <xf numFmtId="164" fontId="19" fillId="34" borderId="22" xfId="0" applyNumberFormat="1" applyFont="1" applyFill="1" applyBorder="1" applyAlignment="1" applyProtection="1">
      <alignment horizontal="center" vertical="center"/>
      <protection locked="0"/>
    </xf>
    <xf numFmtId="164" fontId="19" fillId="34" borderId="32" xfId="0" applyNumberFormat="1" applyFont="1" applyFill="1" applyBorder="1" applyAlignment="1" applyProtection="1">
      <alignment horizontal="center" vertical="center"/>
      <protection locked="0"/>
    </xf>
    <xf numFmtId="0" fontId="19" fillId="33" borderId="36" xfId="0" applyFont="1" applyFill="1" applyBorder="1" applyAlignment="1" applyProtection="1">
      <alignment horizontal="center" vertical="center"/>
    </xf>
    <xf numFmtId="0" fontId="19" fillId="33" borderId="34" xfId="0" applyFont="1" applyFill="1" applyBorder="1" applyAlignment="1" applyProtection="1">
      <alignment horizontal="center" vertical="center"/>
    </xf>
    <xf numFmtId="0" fontId="19" fillId="33" borderId="35" xfId="0" applyFont="1" applyFill="1" applyBorder="1" applyAlignment="1" applyProtection="1">
      <alignment horizontal="center" vertical="center"/>
    </xf>
    <xf numFmtId="0" fontId="19" fillId="33" borderId="31" xfId="0" applyFont="1" applyFill="1" applyBorder="1" applyAlignment="1" applyProtection="1">
      <alignment horizontal="center" vertical="center"/>
    </xf>
    <xf numFmtId="0" fontId="19" fillId="33" borderId="0" xfId="0" applyFont="1" applyFill="1" applyBorder="1" applyAlignment="1" applyProtection="1">
      <alignment horizontal="center" vertical="center"/>
    </xf>
    <xf numFmtId="0" fontId="19" fillId="33" borderId="30" xfId="0" applyFont="1" applyFill="1" applyBorder="1" applyAlignment="1" applyProtection="1">
      <alignment horizontal="center" vertical="center"/>
    </xf>
    <xf numFmtId="0" fontId="19" fillId="33" borderId="33" xfId="0" applyFont="1" applyFill="1" applyBorder="1" applyAlignment="1" applyProtection="1">
      <alignment horizontal="center" vertical="center"/>
    </xf>
    <xf numFmtId="0" fontId="19" fillId="33" borderId="22" xfId="0" applyFont="1" applyFill="1" applyBorder="1" applyAlignment="1" applyProtection="1">
      <alignment horizontal="center" vertical="center"/>
    </xf>
    <xf numFmtId="0" fontId="19" fillId="33" borderId="32"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10" fontId="19" fillId="33" borderId="12" xfId="0" applyNumberFormat="1" applyFont="1" applyFill="1" applyBorder="1" applyAlignment="1" applyProtection="1">
      <alignment horizontal="center"/>
    </xf>
    <xf numFmtId="10" fontId="19" fillId="33" borderId="17" xfId="0" applyNumberFormat="1" applyFont="1" applyFill="1" applyBorder="1" applyAlignment="1" applyProtection="1">
      <alignment horizontal="center"/>
    </xf>
    <xf numFmtId="10" fontId="19" fillId="33" borderId="23" xfId="0" applyNumberFormat="1" applyFont="1" applyFill="1" applyBorder="1" applyAlignment="1" applyProtection="1">
      <alignment horizontal="center"/>
    </xf>
    <xf numFmtId="10" fontId="19" fillId="33" borderId="34" xfId="0" applyNumberFormat="1" applyFont="1" applyFill="1" applyBorder="1" applyAlignment="1" applyProtection="1">
      <alignment horizontal="center"/>
    </xf>
    <xf numFmtId="10" fontId="19" fillId="33" borderId="40" xfId="0" applyNumberFormat="1" applyFont="1" applyFill="1" applyBorder="1" applyAlignment="1" applyProtection="1">
      <alignment horizontal="center"/>
    </xf>
    <xf numFmtId="10" fontId="19" fillId="33" borderId="26" xfId="0" applyNumberFormat="1" applyFont="1" applyFill="1" applyBorder="1" applyAlignment="1" applyProtection="1">
      <alignment horizontal="center"/>
    </xf>
    <xf numFmtId="3" fontId="19" fillId="33" borderId="36" xfId="0" applyNumberFormat="1" applyFont="1" applyFill="1" applyBorder="1" applyAlignment="1" applyProtection="1">
      <alignment horizontal="center" vertical="center"/>
    </xf>
    <xf numFmtId="3" fontId="19" fillId="33" borderId="34" xfId="0" applyNumberFormat="1" applyFont="1" applyFill="1" applyBorder="1" applyAlignment="1" applyProtection="1">
      <alignment horizontal="center" vertical="center"/>
    </xf>
    <xf numFmtId="3" fontId="19" fillId="33" borderId="35" xfId="0" applyNumberFormat="1" applyFont="1" applyFill="1" applyBorder="1" applyAlignment="1" applyProtection="1">
      <alignment horizontal="center" vertical="center"/>
    </xf>
    <xf numFmtId="3" fontId="19" fillId="33" borderId="31" xfId="0" applyNumberFormat="1" applyFont="1" applyFill="1" applyBorder="1" applyAlignment="1" applyProtection="1">
      <alignment horizontal="center" vertical="center"/>
    </xf>
    <xf numFmtId="3" fontId="19" fillId="33" borderId="0" xfId="0" applyNumberFormat="1" applyFont="1" applyFill="1" applyBorder="1" applyAlignment="1" applyProtection="1">
      <alignment horizontal="center" vertical="center"/>
    </xf>
    <xf numFmtId="3" fontId="19" fillId="33" borderId="30" xfId="0" applyNumberFormat="1" applyFont="1" applyFill="1" applyBorder="1" applyAlignment="1" applyProtection="1">
      <alignment horizontal="center" vertical="center"/>
    </xf>
    <xf numFmtId="3" fontId="19" fillId="33" borderId="33" xfId="0" applyNumberFormat="1" applyFont="1" applyFill="1" applyBorder="1" applyAlignment="1" applyProtection="1">
      <alignment horizontal="center" vertical="center"/>
    </xf>
    <xf numFmtId="3" fontId="19" fillId="33" borderId="22" xfId="0" applyNumberFormat="1" applyFont="1" applyFill="1" applyBorder="1" applyAlignment="1" applyProtection="1">
      <alignment horizontal="center" vertical="center"/>
    </xf>
    <xf numFmtId="3" fontId="19" fillId="33" borderId="32" xfId="0" applyNumberFormat="1" applyFont="1" applyFill="1" applyBorder="1" applyAlignment="1" applyProtection="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60">
    <dxf>
      <fill>
        <patternFill>
          <bgColor theme="6" tint="0.59996337778862885"/>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rgb="FFFF7C80"/>
        </patternFill>
      </fill>
    </dxf>
    <dxf>
      <fill>
        <patternFill>
          <bgColor theme="6" tint="0.59996337778862885"/>
        </patternFill>
      </fill>
    </dxf>
    <dxf>
      <fill>
        <patternFill>
          <bgColor theme="6" tint="0.59996337778862885"/>
        </patternFill>
      </fill>
    </dxf>
    <dxf>
      <fill>
        <patternFill>
          <bgColor rgb="FFFF7C80"/>
        </patternFill>
      </fill>
    </dxf>
    <dxf>
      <fill>
        <patternFill>
          <bgColor theme="8" tint="0.79998168889431442"/>
        </patternFill>
      </fill>
    </dxf>
    <dxf>
      <fill>
        <patternFill>
          <bgColor rgb="FFFF7C80"/>
        </patternFill>
      </fill>
    </dxf>
    <dxf>
      <fill>
        <patternFill>
          <bgColor rgb="FFFF7C80"/>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rgb="FFFF7C80"/>
        </patternFill>
      </fill>
    </dxf>
    <dxf>
      <fill>
        <patternFill>
          <bgColor theme="6" tint="0.59996337778862885"/>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rgb="FFFF7C80"/>
        </patternFill>
      </fill>
    </dxf>
  </dxfs>
  <tableStyles count="0" defaultTableStyle="TableStyleMedium2" defaultPivotStyle="PivotStyleLight16"/>
  <colors>
    <mruColors>
      <color rgb="FFFF7C80"/>
      <color rgb="FFFF9999"/>
      <color rgb="FF0000FF"/>
      <color rgb="FFFFFFCC"/>
      <color rgb="FFFE7272"/>
      <color rgb="FFFF9966"/>
      <color rgb="FFFF8F8F"/>
      <color rgb="FFFF0000"/>
      <color rgb="FFFF33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5" dropStyle="combo" dx="16" fmlaLink="Sheet1!$D$2" fmlaRange="Sheet1!$G$2:$G$540" noThreeD="1" sel="539" val="514"/>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Drop" dropStyle="combo" dx="16" fmlaRange="Sheet1!$B$22:$B$37" noThreeD="1" sel="0"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http://factfinder2.census.gov/faces/nav/jsf/pages/index.x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49530</xdr:colOff>
      <xdr:row>2</xdr:row>
      <xdr:rowOff>22860</xdr:rowOff>
    </xdr:from>
    <xdr:to>
      <xdr:col>18</xdr:col>
      <xdr:colOff>8486</xdr:colOff>
      <xdr:row>16</xdr:row>
      <xdr:rowOff>38966</xdr:rowOff>
    </xdr:to>
    <xdr:pic>
      <xdr:nvPicPr>
        <xdr:cNvPr id="2" name="Picture 1" descr="http://housingcd.files.wordpress.com/2012/11/hcd-logo-large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2510" y="518160"/>
          <a:ext cx="873356" cy="869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134</xdr:col>
      <xdr:colOff>19049</xdr:colOff>
      <xdr:row>5</xdr:row>
      <xdr:rowOff>18678</xdr:rowOff>
    </xdr:from>
    <xdr:to>
      <xdr:col>145</xdr:col>
      <xdr:colOff>51604</xdr:colOff>
      <xdr:row>17</xdr:row>
      <xdr:rowOff>19050</xdr:rowOff>
    </xdr:to>
    <xdr:pic>
      <xdr:nvPicPr>
        <xdr:cNvPr id="3" name="Picture 2" descr="http://www.augrealty.com/siteimages/equal_housing_logo_yljy.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19999" y="132978"/>
          <a:ext cx="661205" cy="686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146</xdr:col>
      <xdr:colOff>1</xdr:colOff>
      <xdr:row>5</xdr:row>
      <xdr:rowOff>28575</xdr:rowOff>
    </xdr:from>
    <xdr:to>
      <xdr:col>157</xdr:col>
      <xdr:colOff>0</xdr:colOff>
      <xdr:row>16</xdr:row>
      <xdr:rowOff>28574</xdr:rowOff>
    </xdr:to>
    <xdr:pic>
      <xdr:nvPicPr>
        <xdr:cNvPr id="4" name="Picture 3" descr="Handicapped Accessible Sign Clip Ar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86751" y="142875"/>
          <a:ext cx="628649" cy="628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22</xdr:col>
          <xdr:colOff>38100</xdr:colOff>
          <xdr:row>18</xdr:row>
          <xdr:rowOff>30480</xdr:rowOff>
        </xdr:from>
        <xdr:to>
          <xdr:col>85</xdr:col>
          <xdr:colOff>22860</xdr:colOff>
          <xdr:row>20</xdr:row>
          <xdr:rowOff>38100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1</xdr:col>
      <xdr:colOff>1</xdr:colOff>
      <xdr:row>165</xdr:row>
      <xdr:rowOff>0</xdr:rowOff>
    </xdr:from>
    <xdr:to>
      <xdr:col>157</xdr:col>
      <xdr:colOff>47625</xdr:colOff>
      <xdr:row>179</xdr:row>
      <xdr:rowOff>0</xdr:rowOff>
    </xdr:to>
    <xdr:sp macro="" textlink="" fLocksText="0">
      <xdr:nvSpPr>
        <xdr:cNvPr id="1034" name="Text Box 2"/>
        <xdr:cNvSpPr txBox="1">
          <a:spLocks noChangeArrowheads="1"/>
        </xdr:cNvSpPr>
      </xdr:nvSpPr>
      <xdr:spPr bwMode="auto">
        <a:xfrm>
          <a:off x="1" y="9601200"/>
          <a:ext cx="8963024" cy="800100"/>
        </a:xfrm>
        <a:prstGeom prst="rect">
          <a:avLst/>
        </a:prstGeom>
        <a:solidFill>
          <a:srgbClr val="FFFFCC"/>
        </a:solidFill>
        <a:ln w="9525">
          <a:solidFill>
            <a:srgbClr val="000000"/>
          </a:solidFill>
          <a:miter lim="800000"/>
          <a:headEnd/>
          <a:tailEnd/>
        </a:ln>
      </xdr:spPr>
      <xdr:txBody>
        <a:bodyPr vertOverflow="clip" horzOverflow="clip" wrap="square" lIns="91440" tIns="45720" rIns="91440" bIns="45720" anchor="t" upright="1">
          <a:noAutofit/>
        </a:bodyPr>
        <a:lstStyle/>
        <a:p>
          <a:pPr algn="l" rtl="0">
            <a:defRPr sz="1000"/>
          </a:pPr>
          <a:endParaRPr lang="en-US" sz="800" b="0" i="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25</xdr:row>
          <xdr:rowOff>0</xdr:rowOff>
        </xdr:from>
        <xdr:to>
          <xdr:col>5</xdr:col>
          <xdr:colOff>7620</xdr:colOff>
          <xdr:row>28</xdr:row>
          <xdr:rowOff>45720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0</xdr:rowOff>
        </xdr:from>
        <xdr:to>
          <xdr:col>5</xdr:col>
          <xdr:colOff>7620</xdr:colOff>
          <xdr:row>31</xdr:row>
          <xdr:rowOff>45720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25</xdr:row>
          <xdr:rowOff>0</xdr:rowOff>
        </xdr:from>
        <xdr:to>
          <xdr:col>41</xdr:col>
          <xdr:colOff>0</xdr:colOff>
          <xdr:row>28</xdr:row>
          <xdr:rowOff>45720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xdr:colOff>
          <xdr:row>25</xdr:row>
          <xdr:rowOff>0</xdr:rowOff>
        </xdr:from>
        <xdr:to>
          <xdr:col>61</xdr:col>
          <xdr:colOff>0</xdr:colOff>
          <xdr:row>28</xdr:row>
          <xdr:rowOff>45720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twoCellAnchor>
    <xdr:from>
      <xdr:col>1</xdr:col>
      <xdr:colOff>0</xdr:colOff>
      <xdr:row>183</xdr:row>
      <xdr:rowOff>0</xdr:rowOff>
    </xdr:from>
    <xdr:to>
      <xdr:col>157</xdr:col>
      <xdr:colOff>47625</xdr:colOff>
      <xdr:row>197</xdr:row>
      <xdr:rowOff>0</xdr:rowOff>
    </xdr:to>
    <xdr:sp macro="" textlink="" fLocksText="0">
      <xdr:nvSpPr>
        <xdr:cNvPr id="5" name="TextBox 4"/>
        <xdr:cNvSpPr txBox="1"/>
      </xdr:nvSpPr>
      <xdr:spPr>
        <a:xfrm>
          <a:off x="0" y="10629900"/>
          <a:ext cx="8963025" cy="8001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00" b="0">
            <a:latin typeface="Arial" pitchFamily="34" charset="0"/>
            <a:cs typeface="Arial" pitchFamily="34" charset="0"/>
          </a:endParaRPr>
        </a:p>
      </xdr:txBody>
    </xdr:sp>
    <xdr:clientData/>
  </xdr:twoCellAnchor>
  <xdr:twoCellAnchor>
    <xdr:from>
      <xdr:col>1</xdr:col>
      <xdr:colOff>1</xdr:colOff>
      <xdr:row>201</xdr:row>
      <xdr:rowOff>0</xdr:rowOff>
    </xdr:from>
    <xdr:to>
      <xdr:col>158</xdr:col>
      <xdr:colOff>1</xdr:colOff>
      <xdr:row>215</xdr:row>
      <xdr:rowOff>0</xdr:rowOff>
    </xdr:to>
    <xdr:sp macro="" textlink="" fLocksText="0">
      <xdr:nvSpPr>
        <xdr:cNvPr id="6" name="TextBox 5"/>
        <xdr:cNvSpPr txBox="1"/>
      </xdr:nvSpPr>
      <xdr:spPr>
        <a:xfrm>
          <a:off x="1" y="11658600"/>
          <a:ext cx="8972550" cy="8001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00" b="0">
            <a:latin typeface="Arial" pitchFamily="34" charset="0"/>
            <a:cs typeface="Arial" pitchFamily="34" charset="0"/>
          </a:endParaRPr>
        </a:p>
      </xdr:txBody>
    </xdr:sp>
    <xdr:clientData/>
  </xdr:twoCellAnchor>
  <xdr:twoCellAnchor>
    <xdr:from>
      <xdr:col>1</xdr:col>
      <xdr:colOff>1</xdr:colOff>
      <xdr:row>219</xdr:row>
      <xdr:rowOff>0</xdr:rowOff>
    </xdr:from>
    <xdr:to>
      <xdr:col>157</xdr:col>
      <xdr:colOff>47624</xdr:colOff>
      <xdr:row>233</xdr:row>
      <xdr:rowOff>0</xdr:rowOff>
    </xdr:to>
    <xdr:sp macro="" textlink="" fLocksText="0">
      <xdr:nvSpPr>
        <xdr:cNvPr id="7" name="TextBox 6"/>
        <xdr:cNvSpPr txBox="1"/>
      </xdr:nvSpPr>
      <xdr:spPr>
        <a:xfrm>
          <a:off x="1" y="12687300"/>
          <a:ext cx="8963023" cy="8001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00" b="0">
            <a:latin typeface="Arial" pitchFamily="34" charset="0"/>
            <a:cs typeface="Arial" pitchFamily="34" charset="0"/>
          </a:endParaRPr>
        </a:p>
      </xdr:txBody>
    </xdr:sp>
    <xdr:clientData/>
  </xdr:twoCellAnchor>
  <xdr:twoCellAnchor>
    <xdr:from>
      <xdr:col>1</xdr:col>
      <xdr:colOff>1</xdr:colOff>
      <xdr:row>236</xdr:row>
      <xdr:rowOff>19050</xdr:rowOff>
    </xdr:from>
    <xdr:to>
      <xdr:col>157</xdr:col>
      <xdr:colOff>47625</xdr:colOff>
      <xdr:row>247</xdr:row>
      <xdr:rowOff>38100</xdr:rowOff>
    </xdr:to>
    <xdr:sp macro="" textlink="" fLocksText="0">
      <xdr:nvSpPr>
        <xdr:cNvPr id="8" name="TextBox 7"/>
        <xdr:cNvSpPr txBox="1"/>
      </xdr:nvSpPr>
      <xdr:spPr>
        <a:xfrm>
          <a:off x="838201" y="13716000"/>
          <a:ext cx="8972549" cy="6477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73</xdr:col>
          <xdr:colOff>7620</xdr:colOff>
          <xdr:row>25</xdr:row>
          <xdr:rowOff>0</xdr:rowOff>
        </xdr:from>
        <xdr:to>
          <xdr:col>77</xdr:col>
          <xdr:colOff>0</xdr:colOff>
          <xdr:row>28</xdr:row>
          <xdr:rowOff>45720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xdr:colOff>
          <xdr:row>25</xdr:row>
          <xdr:rowOff>0</xdr:rowOff>
        </xdr:from>
        <xdr:to>
          <xdr:col>98</xdr:col>
          <xdr:colOff>0</xdr:colOff>
          <xdr:row>28</xdr:row>
          <xdr:rowOff>45720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28</xdr:row>
          <xdr:rowOff>0</xdr:rowOff>
        </xdr:from>
        <xdr:to>
          <xdr:col>41</xdr:col>
          <xdr:colOff>0</xdr:colOff>
          <xdr:row>31</xdr:row>
          <xdr:rowOff>45720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xdr:colOff>
          <xdr:row>28</xdr:row>
          <xdr:rowOff>0</xdr:rowOff>
        </xdr:from>
        <xdr:to>
          <xdr:col>61</xdr:col>
          <xdr:colOff>0</xdr:colOff>
          <xdr:row>31</xdr:row>
          <xdr:rowOff>45720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xdr:colOff>
          <xdr:row>28</xdr:row>
          <xdr:rowOff>0</xdr:rowOff>
        </xdr:from>
        <xdr:to>
          <xdr:col>77</xdr:col>
          <xdr:colOff>0</xdr:colOff>
          <xdr:row>31</xdr:row>
          <xdr:rowOff>45720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xdr:colOff>
          <xdr:row>28</xdr:row>
          <xdr:rowOff>0</xdr:rowOff>
        </xdr:from>
        <xdr:to>
          <xdr:col>98</xdr:col>
          <xdr:colOff>0</xdr:colOff>
          <xdr:row>31</xdr:row>
          <xdr:rowOff>45720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31</xdr:row>
          <xdr:rowOff>0</xdr:rowOff>
        </xdr:from>
        <xdr:to>
          <xdr:col>41</xdr:col>
          <xdr:colOff>0</xdr:colOff>
          <xdr:row>34</xdr:row>
          <xdr:rowOff>45720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xdr:colOff>
          <xdr:row>31</xdr:row>
          <xdr:rowOff>0</xdr:rowOff>
        </xdr:from>
        <xdr:to>
          <xdr:col>77</xdr:col>
          <xdr:colOff>0</xdr:colOff>
          <xdr:row>34</xdr:row>
          <xdr:rowOff>45720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31</xdr:row>
          <xdr:rowOff>0</xdr:rowOff>
        </xdr:from>
        <xdr:to>
          <xdr:col>5</xdr:col>
          <xdr:colOff>7620</xdr:colOff>
          <xdr:row>34</xdr:row>
          <xdr:rowOff>45720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25</xdr:row>
          <xdr:rowOff>0</xdr:rowOff>
        </xdr:from>
        <xdr:to>
          <xdr:col>28</xdr:col>
          <xdr:colOff>0</xdr:colOff>
          <xdr:row>28</xdr:row>
          <xdr:rowOff>45720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28</xdr:row>
          <xdr:rowOff>0</xdr:rowOff>
        </xdr:from>
        <xdr:to>
          <xdr:col>28</xdr:col>
          <xdr:colOff>0</xdr:colOff>
          <xdr:row>31</xdr:row>
          <xdr:rowOff>45720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xdr:twoCellAnchor>
    <xdr:from>
      <xdr:col>1</xdr:col>
      <xdr:colOff>0</xdr:colOff>
      <xdr:row>249</xdr:row>
      <xdr:rowOff>19051</xdr:rowOff>
    </xdr:from>
    <xdr:to>
      <xdr:col>158</xdr:col>
      <xdr:colOff>9525</xdr:colOff>
      <xdr:row>298</xdr:row>
      <xdr:rowOff>1</xdr:rowOff>
    </xdr:to>
    <xdr:sp macro="" textlink="">
      <xdr:nvSpPr>
        <xdr:cNvPr id="1099" name="Text Box 2"/>
        <xdr:cNvSpPr txBox="1">
          <a:spLocks noChangeArrowheads="1"/>
        </xdr:cNvSpPr>
      </xdr:nvSpPr>
      <xdr:spPr bwMode="auto">
        <a:xfrm>
          <a:off x="838200" y="14458951"/>
          <a:ext cx="8991600" cy="27813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50" b="1" i="0" u="none" strike="noStrike" baseline="0">
              <a:solidFill>
                <a:sysClr val="windowText" lastClr="000000"/>
              </a:solidFill>
              <a:latin typeface="Arial"/>
              <a:cs typeface="Arial"/>
            </a:rPr>
            <a:t>Instructions: </a:t>
          </a:r>
        </a:p>
        <a:p>
          <a:pPr algn="l" rtl="0">
            <a:defRPr sz="1000"/>
          </a:pPr>
          <a:endParaRPr lang="en-US" sz="1050" b="1" i="0" u="none" strike="noStrike" baseline="0">
            <a:solidFill>
              <a:sysClr val="windowText" lastClr="000000"/>
            </a:solidFill>
            <a:latin typeface="Arial"/>
            <a:cs typeface="Arial"/>
          </a:endParaRP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1.</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Complete this form for each program for which you had open HOME or CDBG contracts during the annual reporting period (e.g. July 1- June 30)</a:t>
          </a:r>
        </a:p>
        <a:p>
          <a:pPr algn="l" rtl="0">
            <a:defRPr sz="1000"/>
          </a:pPr>
          <a:r>
            <a:rPr lang="en-US" sz="1050" b="0" i="0" u="none" strike="noStrike" baseline="0">
              <a:solidFill>
                <a:sysClr val="windowText" lastClr="000000"/>
              </a:solidFill>
              <a:latin typeface="Arial"/>
              <a:cs typeface="Arial"/>
            </a:rPr>
            <a:t> </a:t>
          </a:r>
        </a:p>
        <a:p>
          <a:pPr algn="l" rtl="0">
            <a:defRPr sz="1000"/>
          </a:pPr>
          <a:r>
            <a:rPr lang="en-US" sz="1050" b="0" i="0" u="none" strike="noStrike" baseline="0">
              <a:solidFill>
                <a:sysClr val="windowText" lastClr="000000"/>
              </a:solidFill>
              <a:latin typeface="Arial"/>
              <a:cs typeface="Arial"/>
            </a:rPr>
            <a:t>2.</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From the drop-down menu below, select the applicable jurisdiction. </a:t>
          </a:r>
        </a:p>
        <a:p>
          <a:pPr algn="l" rtl="0">
            <a:defRPr sz="1000"/>
          </a:pPr>
          <a:r>
            <a:rPr lang="en-US" sz="1050" b="0" i="0" u="none" strike="noStrike" baseline="0">
              <a:solidFill>
                <a:sysClr val="windowText" lastClr="000000"/>
              </a:solidFill>
              <a:latin typeface="Arial"/>
              <a:cs typeface="Arial"/>
            </a:rPr>
            <a:t> </a:t>
          </a:r>
        </a:p>
        <a:p>
          <a:pPr algn="l" rtl="0">
            <a:defRPr sz="1000"/>
          </a:pPr>
          <a:r>
            <a:rPr lang="en-US" sz="1050" b="0" i="0" u="none" strike="noStrike" baseline="0">
              <a:solidFill>
                <a:sysClr val="windowText" lastClr="000000"/>
              </a:solidFill>
              <a:latin typeface="Arial"/>
              <a:cs typeface="Arial"/>
            </a:rPr>
            <a:t>3.</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In the "Funding Sources", "HOME Program Activities", and "CDBG Activities" boxes, select all options that apply to the activity being reported on. </a:t>
          </a:r>
        </a:p>
        <a:p>
          <a:pPr algn="l" rtl="0">
            <a:defRPr sz="1000"/>
          </a:pPr>
          <a:r>
            <a:rPr lang="en-US" sz="1050" b="0" i="0" u="none" strike="noStrike" baseline="0">
              <a:solidFill>
                <a:sysClr val="windowText" lastClr="000000"/>
              </a:solidFill>
              <a:latin typeface="Arial"/>
              <a:cs typeface="Arial"/>
            </a:rPr>
            <a:t> </a:t>
          </a:r>
        </a:p>
        <a:p>
          <a:pPr algn="l" rtl="0">
            <a:defRPr sz="1000"/>
          </a:pPr>
          <a:r>
            <a:rPr lang="en-US" sz="1050" b="0" i="0" u="none" strike="noStrike" baseline="0">
              <a:solidFill>
                <a:sysClr val="windowText" lastClr="000000"/>
              </a:solidFill>
              <a:latin typeface="Arial"/>
              <a:cs typeface="Arial"/>
            </a:rPr>
            <a:t>4.</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List the Standard Agreement numbers for the activity. Do not list any Standard Agreements which expired </a:t>
          </a:r>
          <a:r>
            <a:rPr lang="en-US" sz="1050" b="1" i="0" u="none" strike="noStrike" baseline="0">
              <a:solidFill>
                <a:sysClr val="windowText" lastClr="000000"/>
              </a:solidFill>
              <a:latin typeface="Arial"/>
              <a:cs typeface="Arial"/>
            </a:rPr>
            <a:t>prior to </a:t>
          </a:r>
          <a:r>
            <a:rPr lang="en-US" sz="1050" b="0" i="0" u="none" strike="noStrike" baseline="0">
              <a:solidFill>
                <a:sysClr val="windowText" lastClr="000000"/>
              </a:solidFill>
              <a:latin typeface="Arial"/>
              <a:cs typeface="Arial"/>
            </a:rPr>
            <a:t>or </a:t>
          </a:r>
          <a:r>
            <a:rPr lang="en-US" sz="1050" b="1" i="0" u="none" strike="noStrike" baseline="0">
              <a:solidFill>
                <a:sysClr val="windowText" lastClr="000000"/>
              </a:solidFill>
              <a:latin typeface="Arial"/>
              <a:cs typeface="Arial"/>
            </a:rPr>
            <a:t>after </a:t>
          </a:r>
          <a:r>
            <a:rPr lang="en-US" sz="1050" b="0" i="0" u="none" strike="noStrike" baseline="0">
              <a:solidFill>
                <a:sysClr val="windowText" lastClr="000000"/>
              </a:solidFill>
              <a:latin typeface="Arial"/>
              <a:cs typeface="Arial"/>
            </a:rPr>
            <a:t>the reporting period. (For example, if the reporting period is July 1, 2012- June 30, 2013, do not list a Standard Agreement which expired in May of 2012 or July of 2013)</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5.</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On the remainder of the form, </a:t>
          </a:r>
          <a:r>
            <a:rPr lang="en-US" sz="1050" b="0" i="0" u="sng" strike="noStrike" baseline="0">
              <a:solidFill>
                <a:sysClr val="windowText" lastClr="000000"/>
              </a:solidFill>
              <a:latin typeface="Arial"/>
              <a:cs typeface="Arial"/>
            </a:rPr>
            <a:t>complete only the yellow-shaded cells</a:t>
          </a:r>
          <a:r>
            <a:rPr lang="en-US" sz="1050" b="0" i="0" u="none" strike="noStrike" baseline="0">
              <a:solidFill>
                <a:sysClr val="windowText" lastClr="000000"/>
              </a:solidFill>
              <a:latin typeface="Arial"/>
              <a:cs typeface="Arial"/>
            </a:rPr>
            <a:t>. The blue-shaded cells should populate automatically.</a:t>
          </a:r>
        </a:p>
        <a:p>
          <a:pPr algn="l" rtl="0">
            <a:defRPr sz="1000"/>
          </a:pPr>
          <a:r>
            <a:rPr lang="en-US" sz="1050" b="0" i="0" u="none" strike="noStrike" baseline="0">
              <a:solidFill>
                <a:sysClr val="windowText" lastClr="000000"/>
              </a:solidFill>
              <a:latin typeface="Arial"/>
              <a:cs typeface="Arial"/>
            </a:rPr>
            <a:t> </a:t>
          </a:r>
        </a:p>
        <a:p>
          <a:pPr algn="l" rtl="0">
            <a:defRPr sz="1000"/>
          </a:pPr>
          <a:r>
            <a:rPr lang="en-US" sz="1050" b="0" i="0" u="none" strike="noStrike" baseline="0">
              <a:solidFill>
                <a:sysClr val="windowText" lastClr="000000"/>
              </a:solidFill>
              <a:latin typeface="Arial"/>
              <a:cs typeface="Arial"/>
            </a:rPr>
            <a:t>6.</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Census data will populate automatically for the Ethnic, Racial, Gender, and Age categories. To retrieve Disability data from the Census, follow the steps below.</a:t>
          </a:r>
        </a:p>
        <a:p>
          <a:pPr algn="l" rtl="0">
            <a:defRPr sz="1000"/>
          </a:pPr>
          <a:r>
            <a:rPr lang="en-US" sz="1050" b="0" i="0" u="none" strike="noStrike" baseline="0">
              <a:solidFill>
                <a:sysClr val="windowText" lastClr="000000"/>
              </a:solidFill>
              <a:latin typeface="Arial"/>
              <a:cs typeface="Arial"/>
            </a:rPr>
            <a:t> </a:t>
          </a:r>
        </a:p>
        <a:p>
          <a:pPr algn="l" rtl="0">
            <a:defRPr sz="1000"/>
          </a:pPr>
          <a:r>
            <a:rPr lang="en-US" sz="1000" b="0" i="0" u="none" strike="noStrike" baseline="0">
              <a:solidFill>
                <a:srgbClr val="000000"/>
              </a:solidFill>
              <a:latin typeface="Calibri"/>
              <a:cs typeface="Calibri"/>
            </a:rPr>
            <a:t> </a:t>
          </a:r>
          <a:endParaRPr lang="en-US"/>
        </a:p>
      </xdr:txBody>
    </xdr:sp>
    <xdr:clientData/>
  </xdr:twoCellAnchor>
  <mc:AlternateContent xmlns:mc="http://schemas.openxmlformats.org/markup-compatibility/2006">
    <mc:Choice xmlns:a14="http://schemas.microsoft.com/office/drawing/2010/main" Requires="a14">
      <xdr:twoCellAnchor editAs="oneCell">
        <xdr:from>
          <xdr:col>129</xdr:col>
          <xdr:colOff>30480</xdr:colOff>
          <xdr:row>18</xdr:row>
          <xdr:rowOff>38100</xdr:rowOff>
        </xdr:from>
        <xdr:to>
          <xdr:col>141</xdr:col>
          <xdr:colOff>30480</xdr:colOff>
          <xdr:row>20</xdr:row>
          <xdr:rowOff>38100</xdr:rowOff>
        </xdr:to>
        <xdr:sp macro="" textlink="">
          <xdr:nvSpPr>
            <xdr:cNvPr id="9" name="Drop Down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xdr:twoCellAnchor>
    <xdr:from>
      <xdr:col>1</xdr:col>
      <xdr:colOff>47625</xdr:colOff>
      <xdr:row>299</xdr:row>
      <xdr:rowOff>28575</xdr:rowOff>
    </xdr:from>
    <xdr:to>
      <xdr:col>159</xdr:col>
      <xdr:colOff>0</xdr:colOff>
      <xdr:row>374</xdr:row>
      <xdr:rowOff>47625</xdr:rowOff>
    </xdr:to>
    <xdr:sp macro="" textlink="">
      <xdr:nvSpPr>
        <xdr:cNvPr id="29" name="Text Box 2"/>
        <xdr:cNvSpPr txBox="1">
          <a:spLocks noChangeArrowheads="1"/>
        </xdr:cNvSpPr>
      </xdr:nvSpPr>
      <xdr:spPr bwMode="auto">
        <a:xfrm>
          <a:off x="885825" y="17325975"/>
          <a:ext cx="8991600" cy="43053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50" b="0" i="0" u="none" strike="noStrike" baseline="0">
              <a:solidFill>
                <a:sysClr val="windowText" lastClr="000000"/>
              </a:solidFill>
              <a:latin typeface="Arial"/>
              <a:cs typeface="Arial"/>
            </a:rPr>
            <a:t>b)</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Click on Advanced Search</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c)</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Click on Show Me All</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d)</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Click on Geographies on the left-hand side of the screen</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e)</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On the "Select Geographies" screen that appears, select  County. then select California as the State, then select your county.</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f)</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Click the "Add to Your Selections" button so that this information appear in the "Your Selections" box in the top right hand corner of the screen.</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g)</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Close the Select Geographies screen, and in the Topic or Table Name box, type S1810 (no dash).</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h)</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In the drop down menu that appears, select either one of the "Disability Characteristics" titles that appears, then click "go". </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i)</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If you get an error message, then put “N/A” in the Census Data boxes for "Disability". The error indicates that Disability data from the Census does not exist for this County; however, complete the information on disability status for the program Applicants, Beneficiaries, Rejected Applicants, and Waiting List.</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j)</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Where the Census data for Disability does exist, from the list of tables that follows, there may be 1, 3, or 5-year estimate tables for each year. Click on the box for the S1810 table that is the </a:t>
          </a:r>
          <a:r>
            <a:rPr lang="en-US" sz="1050" b="0" i="0" u="sng" strike="noStrike" baseline="0">
              <a:solidFill>
                <a:sysClr val="windowText" lastClr="000000"/>
              </a:solidFill>
              <a:latin typeface="Arial"/>
              <a:cs typeface="Arial"/>
            </a:rPr>
            <a:t>most recent year</a:t>
          </a:r>
          <a:r>
            <a:rPr lang="en-US" sz="1050" b="0" i="0" u="none" strike="noStrike" baseline="0">
              <a:solidFill>
                <a:sysClr val="windowText" lastClr="000000"/>
              </a:solidFill>
              <a:latin typeface="Arial"/>
              <a:cs typeface="Arial"/>
            </a:rPr>
            <a:t>, and the </a:t>
          </a:r>
          <a:r>
            <a:rPr lang="en-US" sz="1050" b="0" i="0" u="sng" strike="noStrike" baseline="0">
              <a:solidFill>
                <a:sysClr val="windowText" lastClr="000000"/>
              </a:solidFill>
              <a:latin typeface="Arial"/>
              <a:cs typeface="Arial"/>
            </a:rPr>
            <a:t>largest dataset for that year</a:t>
          </a:r>
          <a:r>
            <a:rPr lang="en-US" sz="1050" b="0" i="0" u="none" strike="noStrike" baseline="0">
              <a:solidFill>
                <a:sysClr val="windowText" lastClr="000000"/>
              </a:solidFill>
              <a:latin typeface="Arial"/>
              <a:cs typeface="Arial"/>
            </a:rPr>
            <a:t>.  (For example 2011 ACS 5-year estimate) Then click View.</a:t>
          </a:r>
        </a:p>
        <a:p>
          <a:pPr algn="l" rtl="0">
            <a:defRPr sz="1000"/>
          </a:pPr>
          <a:endParaRPr lang="en-US" sz="1050" b="0" i="0" u="none" strike="noStrike" baseline="0">
            <a:solidFill>
              <a:sysClr val="windowText" lastClr="000000"/>
            </a:solidFill>
            <a:latin typeface="Arial"/>
            <a:cs typeface="Arial"/>
          </a:endParaRPr>
        </a:p>
        <a:p>
          <a:pPr algn="l" rtl="0">
            <a:defRPr sz="1000"/>
          </a:pPr>
          <a:r>
            <a:rPr lang="en-US" sz="1050" b="0" i="0" u="none" strike="noStrike" baseline="0">
              <a:solidFill>
                <a:sysClr val="windowText" lastClr="000000"/>
              </a:solidFill>
              <a:latin typeface="Arial"/>
              <a:cs typeface="Arial"/>
            </a:rPr>
            <a:t>k)</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On the Demographic Analysis form in the shaded yellow Census Disability cells, report the "Estimate" and "Percent with a disability" numbers for the Total Civilian Non-Institutionalized Population from line 1 of the Census ACS Table.</a:t>
          </a:r>
        </a:p>
        <a:p>
          <a:pPr algn="l" rtl="0">
            <a:defRPr sz="1000"/>
          </a:pPr>
          <a:r>
            <a:rPr lang="en-US" sz="1050" b="0" i="0" u="none" strike="noStrike" baseline="0">
              <a:solidFill>
                <a:sysClr val="windowText" lastClr="000000"/>
              </a:solidFill>
              <a:latin typeface="Arial"/>
              <a:cs typeface="Arial"/>
            </a:rPr>
            <a:t> </a:t>
          </a:r>
        </a:p>
        <a:p>
          <a:pPr algn="l" rtl="0">
            <a:defRPr sz="1000"/>
          </a:pPr>
          <a:r>
            <a:rPr lang="en-US" sz="1050" b="0" i="0" u="none" strike="noStrike" baseline="0">
              <a:solidFill>
                <a:sysClr val="windowText" lastClr="000000"/>
              </a:solidFill>
              <a:latin typeface="Arial"/>
              <a:cs typeface="Arial"/>
            </a:rPr>
            <a:t>7.</a:t>
          </a:r>
          <a:r>
            <a:rPr lang="en-US" sz="1050" b="0" i="0" u="none" strike="noStrike" baseline="0">
              <a:solidFill>
                <a:sysClr val="windowText" lastClr="000000"/>
              </a:solidFill>
              <a:latin typeface="Times New Roman"/>
              <a:cs typeface="Times New Roman"/>
            </a:rPr>
            <a:t>    </a:t>
          </a:r>
          <a:r>
            <a:rPr lang="en-US" sz="1050" b="0" i="0" u="none" strike="noStrike" baseline="0">
              <a:solidFill>
                <a:sysClr val="windowText" lastClr="000000"/>
              </a:solidFill>
              <a:latin typeface="Arial"/>
              <a:cs typeface="Arial"/>
            </a:rPr>
            <a:t>Complete the rest of the form as instructed, including the narrative questions on page 2 of the form.</a:t>
          </a:r>
        </a:p>
        <a:p>
          <a:pPr algn="l" rtl="0">
            <a:defRPr sz="1000"/>
          </a:pPr>
          <a:r>
            <a:rPr lang="en-US" sz="1000" b="0" i="0" u="none" strike="noStrike" baseline="0">
              <a:solidFill>
                <a:srgbClr val="000000"/>
              </a:solidFill>
              <a:latin typeface="Calibri"/>
              <a:cs typeface="Calibri"/>
            </a:rPr>
            <a:t> </a:t>
          </a:r>
          <a:endParaRPr lang="en-US"/>
        </a:p>
      </xdr:txBody>
    </xdr:sp>
    <xdr:clientData/>
  </xdr:twoCellAnchor>
  <xdr:twoCellAnchor>
    <xdr:from>
      <xdr:col>1</xdr:col>
      <xdr:colOff>47625</xdr:colOff>
      <xdr:row>295</xdr:row>
      <xdr:rowOff>47625</xdr:rowOff>
    </xdr:from>
    <xdr:to>
      <xdr:col>84</xdr:col>
      <xdr:colOff>47625</xdr:colOff>
      <xdr:row>299</xdr:row>
      <xdr:rowOff>19050</xdr:rowOff>
    </xdr:to>
    <xdr:sp macro="" textlink="">
      <xdr:nvSpPr>
        <xdr:cNvPr id="11" name="TextBox 10">
          <a:hlinkClick xmlns:r="http://schemas.openxmlformats.org/officeDocument/2006/relationships" r:id="rId4"/>
        </xdr:cNvPr>
        <xdr:cNvSpPr txBox="1"/>
      </xdr:nvSpPr>
      <xdr:spPr>
        <a:xfrm>
          <a:off x="885825" y="17116425"/>
          <a:ext cx="47529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ysClr val="windowText" lastClr="000000"/>
              </a:solidFill>
              <a:latin typeface="Arial" pitchFamily="34" charset="0"/>
              <a:cs typeface="Arial" pitchFamily="34" charset="0"/>
            </a:rPr>
            <a:t>a)   </a:t>
          </a:r>
          <a:r>
            <a:rPr lang="en-US" sz="1050" baseline="0">
              <a:solidFill>
                <a:sysClr val="windowText" lastClr="000000"/>
              </a:solidFill>
              <a:latin typeface="Arial" pitchFamily="34" charset="0"/>
              <a:cs typeface="Arial" pitchFamily="34" charset="0"/>
            </a:rPr>
            <a:t> </a:t>
          </a:r>
          <a:r>
            <a:rPr lang="en-US" sz="1050">
              <a:solidFill>
                <a:sysClr val="windowText" lastClr="000000"/>
              </a:solidFill>
              <a:latin typeface="Arial" pitchFamily="34" charset="0"/>
              <a:cs typeface="Arial" pitchFamily="34" charset="0"/>
            </a:rPr>
            <a:t>Go to </a:t>
          </a:r>
          <a:r>
            <a:rPr lang="en-US" sz="1050" b="1">
              <a:solidFill>
                <a:srgbClr val="0000FF"/>
              </a:solidFill>
              <a:latin typeface="Arial" pitchFamily="34" charset="0"/>
              <a:cs typeface="Arial" pitchFamily="34" charset="0"/>
            </a:rPr>
            <a:t>http://factfinder2.census.gov/faces/nav/jsf/pages/index.xhtml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HZ391"/>
  <sheetViews>
    <sheetView showGridLines="0" showRowColHeaders="0" tabSelected="1" zoomScaleNormal="100" zoomScaleSheetLayoutView="100" workbookViewId="0">
      <selection activeCell="BE52" sqref="BE52:BL54"/>
    </sheetView>
  </sheetViews>
  <sheetFormatPr defaultColWidth="0.88671875" defaultRowHeight="5.0999999999999996" customHeight="1" x14ac:dyDescent="0.2"/>
  <cols>
    <col min="1" max="1" width="12.5546875" style="14" customWidth="1"/>
    <col min="2" max="2" width="0.88671875" style="14"/>
    <col min="3" max="3" width="0.88671875" style="14" customWidth="1"/>
    <col min="4" max="25" width="0.88671875" style="14"/>
    <col min="26" max="26" width="0.88671875" style="14" customWidth="1"/>
    <col min="27" max="34" width="0.88671875" style="14"/>
    <col min="35" max="35" width="1" style="14" customWidth="1"/>
    <col min="36" max="76" width="0.88671875" style="14"/>
    <col min="77" max="80" width="0.88671875" style="14" customWidth="1"/>
    <col min="81" max="163" width="0.88671875" style="14"/>
    <col min="164" max="164" width="0.88671875" style="15" customWidth="1"/>
    <col min="165" max="177" width="0.88671875" style="15"/>
    <col min="178" max="16384" width="0.88671875" style="14"/>
  </cols>
  <sheetData>
    <row r="1" spans="2:172" ht="34.5" customHeight="1" x14ac:dyDescent="0.2"/>
    <row r="2" spans="2:172" ht="5.0999999999999996" customHeight="1" x14ac:dyDescent="0.2">
      <c r="T2" s="99" t="s">
        <v>1197</v>
      </c>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row>
    <row r="3" spans="2:172" ht="5.0999999999999996" customHeight="1" x14ac:dyDescent="0.2">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row>
    <row r="4" spans="2:172" ht="5.0999999999999996" customHeight="1" x14ac:dyDescent="0.2">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row>
    <row r="5" spans="2:172" ht="5.0999999999999996" customHeight="1" x14ac:dyDescent="0.2">
      <c r="B5" s="13"/>
      <c r="C5" s="13"/>
      <c r="D5" s="13"/>
      <c r="E5" s="13"/>
      <c r="F5" s="13"/>
      <c r="G5" s="13"/>
      <c r="H5" s="13"/>
      <c r="I5" s="13"/>
      <c r="J5" s="13"/>
      <c r="K5" s="13"/>
      <c r="L5" s="13"/>
      <c r="M5" s="13"/>
      <c r="N5" s="13"/>
      <c r="O5" s="13"/>
      <c r="P5" s="13"/>
      <c r="Q5" s="13"/>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FC5" s="15"/>
      <c r="FD5" s="15"/>
      <c r="FE5" s="15"/>
      <c r="FF5" s="15"/>
      <c r="FG5" s="15"/>
      <c r="FJ5" s="16"/>
      <c r="FK5" s="100" t="s">
        <v>1158</v>
      </c>
      <c r="FL5" s="101"/>
      <c r="FM5" s="101"/>
      <c r="FN5" s="101"/>
      <c r="FO5" s="101"/>
      <c r="FP5" s="102"/>
    </row>
    <row r="6" spans="2:172" ht="5.0999999999999996" customHeight="1" x14ac:dyDescent="0.2">
      <c r="B6" s="13"/>
      <c r="C6" s="13"/>
      <c r="D6" s="13"/>
      <c r="E6" s="13"/>
      <c r="F6" s="13"/>
      <c r="G6" s="13"/>
      <c r="H6" s="13"/>
      <c r="I6" s="13"/>
      <c r="J6" s="13"/>
      <c r="K6" s="13"/>
      <c r="L6" s="13"/>
      <c r="M6" s="13"/>
      <c r="N6" s="13"/>
      <c r="O6" s="13"/>
      <c r="P6" s="98"/>
      <c r="Q6" s="98"/>
      <c r="R6" s="98"/>
      <c r="S6" s="98"/>
      <c r="T6" s="317" t="s">
        <v>1020</v>
      </c>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317"/>
      <c r="DR6" s="317"/>
      <c r="DS6" s="317"/>
      <c r="DT6" s="317"/>
      <c r="DU6" s="317"/>
      <c r="DV6" s="317"/>
      <c r="DW6" s="317"/>
      <c r="DX6" s="317"/>
      <c r="DY6" s="317"/>
      <c r="DZ6" s="317"/>
      <c r="EA6" s="317"/>
      <c r="EB6" s="317"/>
      <c r="EC6" s="317"/>
      <c r="ED6" s="317"/>
      <c r="FC6" s="15"/>
      <c r="FD6" s="15"/>
      <c r="FE6" s="15"/>
      <c r="FF6" s="15"/>
      <c r="FG6" s="15"/>
      <c r="FJ6" s="16"/>
      <c r="FK6" s="103"/>
      <c r="FL6" s="104"/>
      <c r="FM6" s="104"/>
      <c r="FN6" s="104"/>
      <c r="FO6" s="104"/>
      <c r="FP6" s="105"/>
    </row>
    <row r="7" spans="2:172" ht="5.0999999999999996" customHeight="1" x14ac:dyDescent="0.2">
      <c r="B7" s="17"/>
      <c r="C7" s="17"/>
      <c r="D7" s="17"/>
      <c r="E7" s="17"/>
      <c r="F7" s="17"/>
      <c r="G7" s="17"/>
      <c r="H7" s="17"/>
      <c r="I7" s="17"/>
      <c r="J7" s="17"/>
      <c r="K7" s="17"/>
      <c r="L7" s="17"/>
      <c r="M7" s="17"/>
      <c r="N7" s="17"/>
      <c r="O7" s="17"/>
      <c r="P7" s="98"/>
      <c r="Q7" s="98"/>
      <c r="R7" s="98"/>
      <c r="S7" s="98"/>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c r="DU7" s="317"/>
      <c r="DV7" s="317"/>
      <c r="DW7" s="317"/>
      <c r="DX7" s="317"/>
      <c r="DY7" s="317"/>
      <c r="DZ7" s="317"/>
      <c r="EA7" s="317"/>
      <c r="EB7" s="317"/>
      <c r="EC7" s="317"/>
      <c r="ED7" s="317"/>
      <c r="FC7" s="15"/>
      <c r="FD7" s="15"/>
      <c r="FE7" s="15"/>
      <c r="FF7" s="15"/>
      <c r="FG7" s="15"/>
      <c r="FJ7" s="16"/>
      <c r="FK7" s="103"/>
      <c r="FL7" s="104"/>
      <c r="FM7" s="104"/>
      <c r="FN7" s="104"/>
      <c r="FO7" s="104"/>
      <c r="FP7" s="105"/>
    </row>
    <row r="8" spans="2:172" ht="5.0999999999999996" customHeight="1" x14ac:dyDescent="0.2">
      <c r="B8" s="17"/>
      <c r="C8" s="17"/>
      <c r="D8" s="17"/>
      <c r="E8" s="17"/>
      <c r="F8" s="17"/>
      <c r="G8" s="17"/>
      <c r="H8" s="17"/>
      <c r="I8" s="17"/>
      <c r="J8" s="17"/>
      <c r="K8" s="17"/>
      <c r="L8" s="17"/>
      <c r="M8" s="17"/>
      <c r="N8" s="17"/>
      <c r="O8" s="17"/>
      <c r="P8" s="98"/>
      <c r="Q8" s="98"/>
      <c r="R8" s="98"/>
      <c r="S8" s="98"/>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317"/>
      <c r="DR8" s="317"/>
      <c r="DS8" s="317"/>
      <c r="DT8" s="317"/>
      <c r="DU8" s="317"/>
      <c r="DV8" s="317"/>
      <c r="DW8" s="317"/>
      <c r="DX8" s="317"/>
      <c r="DY8" s="317"/>
      <c r="DZ8" s="317"/>
      <c r="EA8" s="317"/>
      <c r="EB8" s="317"/>
      <c r="EC8" s="317"/>
      <c r="ED8" s="317"/>
      <c r="FC8" s="15"/>
      <c r="FD8" s="15"/>
      <c r="FE8" s="15"/>
      <c r="FF8" s="15"/>
      <c r="FG8" s="15"/>
      <c r="FJ8" s="16"/>
      <c r="FK8" s="103"/>
      <c r="FL8" s="104"/>
      <c r="FM8" s="104"/>
      <c r="FN8" s="104"/>
      <c r="FO8" s="104"/>
      <c r="FP8" s="105"/>
    </row>
    <row r="9" spans="2:172" ht="5.0999999999999996" customHeight="1" x14ac:dyDescent="0.2">
      <c r="B9" s="17"/>
      <c r="C9" s="17"/>
      <c r="D9" s="17"/>
      <c r="E9" s="17"/>
      <c r="F9" s="17"/>
      <c r="G9" s="17"/>
      <c r="H9" s="17"/>
      <c r="I9" s="17"/>
      <c r="J9" s="17"/>
      <c r="K9" s="17"/>
      <c r="L9" s="17"/>
      <c r="M9" s="17"/>
      <c r="N9" s="17"/>
      <c r="O9" s="17"/>
      <c r="P9" s="98"/>
      <c r="Q9" s="98"/>
      <c r="R9" s="98"/>
      <c r="S9" s="98"/>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c r="DU9" s="317"/>
      <c r="DV9" s="317"/>
      <c r="DW9" s="317"/>
      <c r="DX9" s="317"/>
      <c r="DY9" s="317"/>
      <c r="DZ9" s="317"/>
      <c r="EA9" s="317"/>
      <c r="EB9" s="317"/>
      <c r="EC9" s="317"/>
      <c r="ED9" s="317"/>
      <c r="FC9" s="15"/>
      <c r="FD9" s="15"/>
      <c r="FE9" s="15"/>
      <c r="FF9" s="15"/>
      <c r="FG9" s="15"/>
      <c r="FJ9" s="16"/>
      <c r="FK9" s="103"/>
      <c r="FL9" s="104"/>
      <c r="FM9" s="104"/>
      <c r="FN9" s="104"/>
      <c r="FO9" s="104"/>
      <c r="FP9" s="105"/>
    </row>
    <row r="10" spans="2:172" ht="5.0999999999999996" customHeight="1" x14ac:dyDescent="0.2">
      <c r="B10" s="17"/>
      <c r="C10" s="17"/>
      <c r="D10" s="17"/>
      <c r="E10" s="17"/>
      <c r="F10" s="17"/>
      <c r="G10" s="17"/>
      <c r="H10" s="17"/>
      <c r="I10" s="17"/>
      <c r="J10" s="17"/>
      <c r="K10" s="17"/>
      <c r="L10" s="17"/>
      <c r="M10" s="17"/>
      <c r="N10" s="17"/>
      <c r="O10" s="17"/>
      <c r="P10" s="204" t="s">
        <v>1174</v>
      </c>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FC10" s="15"/>
      <c r="FD10" s="15"/>
      <c r="FE10" s="15"/>
      <c r="FF10" s="15"/>
      <c r="FG10" s="15"/>
      <c r="FJ10" s="16"/>
      <c r="FK10" s="103"/>
      <c r="FL10" s="104"/>
      <c r="FM10" s="104"/>
      <c r="FN10" s="104"/>
      <c r="FO10" s="104"/>
      <c r="FP10" s="105"/>
    </row>
    <row r="11" spans="2:172" ht="5.0999999999999996" customHeight="1" x14ac:dyDescent="0.2">
      <c r="B11" s="17"/>
      <c r="C11" s="17"/>
      <c r="D11" s="17"/>
      <c r="E11" s="17"/>
      <c r="F11" s="17"/>
      <c r="G11" s="17"/>
      <c r="H11" s="17"/>
      <c r="I11" s="17"/>
      <c r="J11" s="17"/>
      <c r="K11" s="17"/>
      <c r="L11" s="17"/>
      <c r="M11" s="17"/>
      <c r="N11" s="17"/>
      <c r="O11" s="17"/>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FC11" s="15"/>
      <c r="FD11" s="15"/>
      <c r="FE11" s="15"/>
      <c r="FF11" s="15"/>
      <c r="FG11" s="15"/>
      <c r="FJ11" s="16"/>
      <c r="FK11" s="103"/>
      <c r="FL11" s="104"/>
      <c r="FM11" s="104"/>
      <c r="FN11" s="104"/>
      <c r="FO11" s="104"/>
      <c r="FP11" s="105"/>
    </row>
    <row r="12" spans="2:172" ht="5.0999999999999996" customHeight="1" x14ac:dyDescent="0.2">
      <c r="B12" s="17"/>
      <c r="C12" s="17"/>
      <c r="D12" s="17"/>
      <c r="E12" s="17"/>
      <c r="F12" s="17"/>
      <c r="G12" s="17"/>
      <c r="H12" s="17"/>
      <c r="I12" s="17"/>
      <c r="J12" s="17"/>
      <c r="K12" s="17"/>
      <c r="L12" s="17"/>
      <c r="M12" s="17"/>
      <c r="N12" s="17"/>
      <c r="O12" s="17"/>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FC12" s="15"/>
      <c r="FD12" s="15"/>
      <c r="FE12" s="15"/>
      <c r="FF12" s="15"/>
      <c r="FG12" s="15"/>
      <c r="FJ12" s="16"/>
      <c r="FK12" s="103"/>
      <c r="FL12" s="104"/>
      <c r="FM12" s="104"/>
      <c r="FN12" s="104"/>
      <c r="FO12" s="104"/>
      <c r="FP12" s="105"/>
    </row>
    <row r="13" spans="2:172" ht="5.0999999999999996" customHeight="1" x14ac:dyDescent="0.2">
      <c r="B13" s="17"/>
      <c r="C13" s="17"/>
      <c r="D13" s="17"/>
      <c r="E13" s="17"/>
      <c r="F13" s="17"/>
      <c r="G13" s="17"/>
      <c r="H13" s="17"/>
      <c r="I13" s="17"/>
      <c r="J13" s="17"/>
      <c r="K13" s="17"/>
      <c r="L13" s="17"/>
      <c r="M13" s="17"/>
      <c r="N13" s="17"/>
      <c r="O13" s="17"/>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FC13" s="15"/>
      <c r="FD13" s="15"/>
      <c r="FE13" s="15"/>
      <c r="FF13" s="15"/>
      <c r="FG13" s="15"/>
      <c r="FJ13" s="16"/>
      <c r="FK13" s="103"/>
      <c r="FL13" s="104"/>
      <c r="FM13" s="104"/>
      <c r="FN13" s="104"/>
      <c r="FO13" s="104"/>
      <c r="FP13" s="105"/>
    </row>
    <row r="14" spans="2:172" ht="5.0999999999999996" customHeight="1" x14ac:dyDescent="0.2">
      <c r="B14" s="17"/>
      <c r="C14" s="17"/>
      <c r="D14" s="17"/>
      <c r="E14" s="17"/>
      <c r="F14" s="17"/>
      <c r="G14" s="17"/>
      <c r="H14" s="17"/>
      <c r="I14" s="17"/>
      <c r="J14" s="17"/>
      <c r="K14" s="17"/>
      <c r="L14" s="17"/>
      <c r="M14" s="17"/>
      <c r="N14" s="17"/>
      <c r="O14" s="17"/>
      <c r="P14" s="99" t="s">
        <v>1021</v>
      </c>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FC14" s="15"/>
      <c r="FD14" s="15"/>
      <c r="FE14" s="15"/>
      <c r="FF14" s="15"/>
      <c r="FG14" s="15"/>
      <c r="FJ14" s="16"/>
      <c r="FK14" s="103"/>
      <c r="FL14" s="104"/>
      <c r="FM14" s="104"/>
      <c r="FN14" s="104"/>
      <c r="FO14" s="104"/>
      <c r="FP14" s="105"/>
    </row>
    <row r="15" spans="2:172" ht="5.0999999999999996" customHeight="1" x14ac:dyDescent="0.2">
      <c r="B15" s="17"/>
      <c r="C15" s="17"/>
      <c r="D15" s="17"/>
      <c r="E15" s="17"/>
      <c r="F15" s="17"/>
      <c r="G15" s="17"/>
      <c r="H15" s="17"/>
      <c r="I15" s="17"/>
      <c r="J15" s="17"/>
      <c r="K15" s="17"/>
      <c r="L15" s="17"/>
      <c r="M15" s="17"/>
      <c r="N15" s="17"/>
      <c r="O15" s="17"/>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FC15" s="15"/>
      <c r="FD15" s="15"/>
      <c r="FE15" s="15"/>
      <c r="FF15" s="15"/>
      <c r="FG15" s="15"/>
      <c r="FJ15" s="16"/>
      <c r="FK15" s="103"/>
      <c r="FL15" s="104"/>
      <c r="FM15" s="104"/>
      <c r="FN15" s="104"/>
      <c r="FO15" s="104"/>
      <c r="FP15" s="105"/>
    </row>
    <row r="16" spans="2:172" ht="5.0999999999999996" customHeight="1" x14ac:dyDescent="0.2">
      <c r="B16" s="17"/>
      <c r="C16" s="17"/>
      <c r="D16" s="17"/>
      <c r="E16" s="17"/>
      <c r="F16" s="17"/>
      <c r="G16" s="17"/>
      <c r="H16" s="17"/>
      <c r="I16" s="17"/>
      <c r="J16" s="17"/>
      <c r="K16" s="17"/>
      <c r="L16" s="17"/>
      <c r="M16" s="17"/>
      <c r="N16" s="17"/>
      <c r="O16" s="17"/>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FC16" s="15"/>
      <c r="FD16" s="15"/>
      <c r="FE16" s="15"/>
      <c r="FF16" s="15"/>
      <c r="FG16" s="15"/>
      <c r="FJ16" s="16"/>
      <c r="FK16" s="103"/>
      <c r="FL16" s="104"/>
      <c r="FM16" s="104"/>
      <c r="FN16" s="104"/>
      <c r="FO16" s="104"/>
      <c r="FP16" s="105"/>
    </row>
    <row r="17" spans="1:177" ht="5.0999999999999996" customHeight="1" x14ac:dyDescent="0.2">
      <c r="B17" s="17"/>
      <c r="C17" s="17"/>
      <c r="D17" s="17"/>
      <c r="E17" s="17"/>
      <c r="F17" s="17"/>
      <c r="G17" s="17"/>
      <c r="H17" s="17"/>
      <c r="I17" s="17"/>
      <c r="J17" s="17"/>
      <c r="K17" s="17"/>
      <c r="L17" s="17"/>
      <c r="M17" s="17"/>
      <c r="N17" s="17"/>
      <c r="O17" s="17"/>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FC17" s="15"/>
      <c r="FD17" s="15"/>
      <c r="FE17" s="15"/>
      <c r="FF17" s="15"/>
      <c r="FG17" s="15"/>
      <c r="FJ17" s="16"/>
      <c r="FK17" s="103"/>
      <c r="FL17" s="104"/>
      <c r="FM17" s="104"/>
      <c r="FN17" s="104"/>
      <c r="FO17" s="104"/>
      <c r="FP17" s="105"/>
    </row>
    <row r="18" spans="1:177" ht="5.0999999999999996" customHeight="1" x14ac:dyDescent="0.2">
      <c r="V18" s="18"/>
      <c r="CI18" s="19"/>
      <c r="CJ18" s="19"/>
      <c r="CK18" s="19"/>
      <c r="CL18" s="20"/>
      <c r="CM18" s="20"/>
      <c r="CN18" s="19"/>
      <c r="CO18" s="19"/>
      <c r="CP18" s="19"/>
      <c r="CQ18" s="19"/>
      <c r="CR18" s="19"/>
      <c r="CS18" s="19"/>
      <c r="CT18" s="19"/>
      <c r="CU18" s="19"/>
      <c r="CV18" s="19"/>
      <c r="CW18" s="19"/>
      <c r="CX18" s="19"/>
      <c r="CY18" s="19"/>
      <c r="CZ18" s="19"/>
      <c r="DA18" s="19"/>
      <c r="DB18" s="19"/>
      <c r="DC18" s="19"/>
      <c r="DD18" s="21"/>
      <c r="DE18" s="22"/>
      <c r="DF18" s="22"/>
      <c r="DG18" s="22"/>
      <c r="DH18" s="22"/>
      <c r="DI18" s="22"/>
      <c r="DJ18" s="22"/>
      <c r="DK18" s="22"/>
      <c r="DL18" s="22"/>
      <c r="DM18" s="22"/>
      <c r="DN18" s="22"/>
      <c r="DO18" s="22"/>
      <c r="DP18" s="17"/>
      <c r="DQ18" s="17"/>
      <c r="DR18" s="17"/>
      <c r="FC18" s="15"/>
      <c r="FD18" s="15"/>
      <c r="FE18" s="15"/>
      <c r="FF18" s="15"/>
      <c r="FG18" s="15"/>
      <c r="FJ18" s="16"/>
      <c r="FK18" s="103"/>
      <c r="FL18" s="104"/>
      <c r="FM18" s="104"/>
      <c r="FN18" s="104"/>
      <c r="FO18" s="104"/>
      <c r="FP18" s="105"/>
    </row>
    <row r="19" spans="1:177" ht="5.0999999999999996" customHeight="1" x14ac:dyDescent="0.2">
      <c r="B19" s="205" t="s">
        <v>1130</v>
      </c>
      <c r="C19" s="205"/>
      <c r="D19" s="205"/>
      <c r="E19" s="205"/>
      <c r="F19" s="205"/>
      <c r="G19" s="205"/>
      <c r="H19" s="205"/>
      <c r="I19" s="205"/>
      <c r="J19" s="205"/>
      <c r="K19" s="205"/>
      <c r="L19" s="205"/>
      <c r="M19" s="205"/>
      <c r="N19" s="205"/>
      <c r="O19" s="205"/>
      <c r="P19" s="205"/>
      <c r="Q19" s="205"/>
      <c r="R19" s="205"/>
      <c r="S19" s="205"/>
      <c r="T19" s="205"/>
      <c r="U19" s="205"/>
      <c r="V19" s="18"/>
      <c r="W19" s="251"/>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3"/>
      <c r="CI19" s="19"/>
      <c r="CJ19" s="19"/>
      <c r="CK19" s="19"/>
      <c r="CL19" s="20"/>
      <c r="CM19" s="20"/>
      <c r="CN19" s="19"/>
      <c r="CO19" s="19"/>
      <c r="CP19" s="19"/>
      <c r="CQ19" s="19"/>
      <c r="CR19" s="19"/>
      <c r="CS19" s="19"/>
      <c r="CT19" s="19"/>
      <c r="CU19" s="19"/>
      <c r="DI19" s="22"/>
      <c r="DJ19" s="22"/>
      <c r="DK19" s="22"/>
      <c r="DL19" s="320" t="s">
        <v>1190</v>
      </c>
      <c r="DM19" s="320"/>
      <c r="DN19" s="320"/>
      <c r="DO19" s="320"/>
      <c r="DP19" s="320"/>
      <c r="DQ19" s="320"/>
      <c r="DR19" s="320"/>
      <c r="DS19" s="320"/>
      <c r="DT19" s="320"/>
      <c r="DU19" s="320"/>
      <c r="DV19" s="320"/>
      <c r="DW19" s="320"/>
      <c r="DX19" s="320"/>
      <c r="DZ19" s="321"/>
      <c r="EA19" s="322"/>
      <c r="EB19" s="322"/>
      <c r="EC19" s="322"/>
      <c r="ED19" s="322"/>
      <c r="EE19" s="322"/>
      <c r="EF19" s="322"/>
      <c r="EG19" s="322"/>
      <c r="EH19" s="322"/>
      <c r="EI19" s="322"/>
      <c r="EJ19" s="322"/>
      <c r="EK19" s="322"/>
      <c r="EL19" s="323"/>
      <c r="FC19" s="15"/>
      <c r="FD19" s="15"/>
      <c r="FE19" s="15"/>
      <c r="FF19" s="15"/>
      <c r="FG19" s="15"/>
      <c r="FJ19" s="16"/>
      <c r="FK19" s="103"/>
      <c r="FL19" s="104"/>
      <c r="FM19" s="104"/>
      <c r="FN19" s="104"/>
      <c r="FO19" s="104"/>
      <c r="FP19" s="105"/>
    </row>
    <row r="20" spans="1:177" ht="5.0999999999999996" customHeight="1" x14ac:dyDescent="0.2">
      <c r="B20" s="205"/>
      <c r="C20" s="205"/>
      <c r="D20" s="205"/>
      <c r="E20" s="205"/>
      <c r="F20" s="205"/>
      <c r="G20" s="205"/>
      <c r="H20" s="205"/>
      <c r="I20" s="205"/>
      <c r="J20" s="205"/>
      <c r="K20" s="205"/>
      <c r="L20" s="205"/>
      <c r="M20" s="205"/>
      <c r="N20" s="205"/>
      <c r="O20" s="205"/>
      <c r="P20" s="205"/>
      <c r="Q20" s="205"/>
      <c r="R20" s="205"/>
      <c r="S20" s="205"/>
      <c r="T20" s="205"/>
      <c r="U20" s="205"/>
      <c r="V20" s="18"/>
      <c r="W20" s="254"/>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6"/>
      <c r="CI20" s="19"/>
      <c r="CJ20" s="19"/>
      <c r="CK20" s="19"/>
      <c r="CL20" s="20"/>
      <c r="CM20" s="20"/>
      <c r="CN20" s="19"/>
      <c r="CO20" s="19"/>
      <c r="CP20" s="19"/>
      <c r="CQ20" s="19"/>
      <c r="CR20" s="19"/>
      <c r="CS20" s="19"/>
      <c r="CT20" s="19"/>
      <c r="CU20" s="19"/>
      <c r="DI20" s="22"/>
      <c r="DJ20" s="22"/>
      <c r="DK20" s="22"/>
      <c r="DL20" s="320"/>
      <c r="DM20" s="320"/>
      <c r="DN20" s="320"/>
      <c r="DO20" s="320"/>
      <c r="DP20" s="320"/>
      <c r="DQ20" s="320"/>
      <c r="DR20" s="320"/>
      <c r="DS20" s="320"/>
      <c r="DT20" s="320"/>
      <c r="DU20" s="320"/>
      <c r="DV20" s="320"/>
      <c r="DW20" s="320"/>
      <c r="DX20" s="320"/>
      <c r="DZ20" s="324"/>
      <c r="EA20" s="325"/>
      <c r="EB20" s="325"/>
      <c r="EC20" s="325"/>
      <c r="ED20" s="325"/>
      <c r="EE20" s="325"/>
      <c r="EF20" s="325"/>
      <c r="EG20" s="325"/>
      <c r="EH20" s="325"/>
      <c r="EI20" s="325"/>
      <c r="EJ20" s="325"/>
      <c r="EK20" s="325"/>
      <c r="EL20" s="326"/>
      <c r="FC20" s="15"/>
      <c r="FD20" s="15"/>
      <c r="FE20" s="15"/>
      <c r="FF20" s="15"/>
      <c r="FG20" s="15"/>
      <c r="FJ20" s="16"/>
      <c r="FK20" s="103"/>
      <c r="FL20" s="104"/>
      <c r="FM20" s="104"/>
      <c r="FN20" s="104"/>
      <c r="FO20" s="104"/>
      <c r="FP20" s="105"/>
    </row>
    <row r="21" spans="1:177" ht="5.0999999999999996" customHeight="1" x14ac:dyDescent="0.2">
      <c r="B21" s="205"/>
      <c r="C21" s="205"/>
      <c r="D21" s="205"/>
      <c r="E21" s="205"/>
      <c r="F21" s="205"/>
      <c r="G21" s="205"/>
      <c r="H21" s="205"/>
      <c r="I21" s="205"/>
      <c r="J21" s="205"/>
      <c r="K21" s="205"/>
      <c r="L21" s="205"/>
      <c r="M21" s="205"/>
      <c r="N21" s="205"/>
      <c r="O21" s="205"/>
      <c r="P21" s="205"/>
      <c r="Q21" s="205"/>
      <c r="R21" s="205"/>
      <c r="S21" s="205"/>
      <c r="T21" s="205"/>
      <c r="U21" s="205"/>
      <c r="W21" s="257"/>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9"/>
      <c r="CI21" s="19"/>
      <c r="CJ21" s="19"/>
      <c r="CK21" s="19"/>
      <c r="CL21" s="20"/>
      <c r="CM21" s="20"/>
      <c r="CN21" s="19"/>
      <c r="CO21" s="19"/>
      <c r="CP21" s="19"/>
      <c r="CQ21" s="19"/>
      <c r="CR21" s="19"/>
      <c r="CS21" s="19"/>
      <c r="CT21" s="19"/>
      <c r="CU21" s="19"/>
      <c r="DI21" s="22"/>
      <c r="DJ21" s="22"/>
      <c r="DK21" s="22"/>
      <c r="DL21" s="320"/>
      <c r="DM21" s="320"/>
      <c r="DN21" s="320"/>
      <c r="DO21" s="320"/>
      <c r="DP21" s="320"/>
      <c r="DQ21" s="320"/>
      <c r="DR21" s="320"/>
      <c r="DS21" s="320"/>
      <c r="DT21" s="320"/>
      <c r="DU21" s="320"/>
      <c r="DV21" s="320"/>
      <c r="DW21" s="320"/>
      <c r="DX21" s="320"/>
      <c r="DZ21" s="327"/>
      <c r="EA21" s="328"/>
      <c r="EB21" s="328"/>
      <c r="EC21" s="328"/>
      <c r="ED21" s="328"/>
      <c r="EE21" s="328"/>
      <c r="EF21" s="328"/>
      <c r="EG21" s="328"/>
      <c r="EH21" s="328"/>
      <c r="EI21" s="328"/>
      <c r="EJ21" s="328"/>
      <c r="EK21" s="328"/>
      <c r="EL21" s="329"/>
      <c r="FC21" s="15"/>
      <c r="FD21" s="15"/>
      <c r="FE21" s="15"/>
      <c r="FF21" s="15"/>
      <c r="FG21" s="15"/>
      <c r="FJ21" s="16"/>
      <c r="FK21" s="103"/>
      <c r="FL21" s="104"/>
      <c r="FM21" s="104"/>
      <c r="FN21" s="104"/>
      <c r="FO21" s="104"/>
      <c r="FP21" s="105"/>
    </row>
    <row r="22" spans="1:177" ht="5.0999999999999996" customHeight="1" thickBot="1" x14ac:dyDescent="0.25">
      <c r="A22" s="14" t="s">
        <v>1193</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4"/>
      <c r="BO22" s="24"/>
      <c r="BP22" s="24"/>
      <c r="BQ22" s="25"/>
      <c r="BR22" s="25"/>
      <c r="BS22" s="25"/>
      <c r="BT22" s="21"/>
      <c r="BU22" s="21"/>
      <c r="BV22" s="21"/>
      <c r="BW22" s="21"/>
      <c r="BX22" s="21"/>
      <c r="BY22" s="21"/>
      <c r="BZ22" s="21"/>
      <c r="CA22" s="21"/>
      <c r="CB22" s="21"/>
      <c r="CC22" s="18"/>
      <c r="CD22" s="19"/>
      <c r="CE22" s="19"/>
      <c r="CF22" s="19"/>
      <c r="CG22" s="19"/>
      <c r="CH22" s="19"/>
      <c r="CI22" s="19"/>
      <c r="CJ22" s="19"/>
      <c r="CK22" s="19"/>
      <c r="CL22" s="20"/>
      <c r="CM22" s="20"/>
      <c r="CN22" s="19"/>
      <c r="CO22" s="19"/>
      <c r="CP22" s="19"/>
      <c r="CQ22" s="19"/>
      <c r="CR22" s="19"/>
      <c r="CS22" s="19"/>
      <c r="CT22" s="19"/>
      <c r="CU22" s="19"/>
      <c r="CV22" s="19"/>
      <c r="CW22" s="19"/>
      <c r="CX22" s="19"/>
      <c r="CY22" s="19"/>
      <c r="CZ22" s="19"/>
      <c r="DA22" s="19"/>
      <c r="DB22" s="19"/>
      <c r="DC22" s="19"/>
      <c r="DD22" s="21"/>
      <c r="DE22" s="22"/>
      <c r="DF22" s="22"/>
      <c r="DG22" s="22"/>
      <c r="DH22" s="22"/>
      <c r="DI22" s="22"/>
      <c r="DJ22" s="22"/>
      <c r="DK22" s="22"/>
      <c r="DL22" s="22"/>
      <c r="DM22" s="22"/>
      <c r="DN22" s="22"/>
      <c r="DO22" s="22"/>
      <c r="DP22" s="17"/>
      <c r="DQ22" s="17"/>
      <c r="DR22" s="17"/>
      <c r="FC22" s="15"/>
      <c r="FD22" s="15"/>
      <c r="FE22" s="15"/>
      <c r="FF22" s="15"/>
      <c r="FG22" s="15"/>
      <c r="FJ22" s="16"/>
      <c r="FK22" s="103"/>
      <c r="FL22" s="104"/>
      <c r="FM22" s="104"/>
      <c r="FN22" s="104"/>
      <c r="FO22" s="104"/>
      <c r="FP22" s="105"/>
    </row>
    <row r="23" spans="1:177" ht="5.0999999999999996" customHeight="1" x14ac:dyDescent="0.2">
      <c r="B23" s="26"/>
      <c r="C23" s="27"/>
      <c r="D23" s="27"/>
      <c r="E23" s="27"/>
      <c r="F23" s="27"/>
      <c r="G23" s="27"/>
      <c r="H23" s="27"/>
      <c r="I23" s="27"/>
      <c r="J23" s="27"/>
      <c r="K23" s="27"/>
      <c r="L23" s="27"/>
      <c r="M23" s="27"/>
      <c r="N23" s="27"/>
      <c r="O23" s="27"/>
      <c r="P23" s="27"/>
      <c r="Q23" s="27"/>
      <c r="R23" s="28"/>
      <c r="S23" s="28"/>
      <c r="T23" s="28"/>
      <c r="U23" s="28"/>
      <c r="V23" s="28"/>
      <c r="W23" s="28"/>
      <c r="X23" s="28"/>
      <c r="Y23" s="28"/>
      <c r="Z23" s="28"/>
      <c r="AA23" s="28"/>
      <c r="AB23" s="28"/>
      <c r="AC23" s="28"/>
      <c r="AD23" s="28"/>
      <c r="AE23" s="28"/>
      <c r="AF23" s="28"/>
      <c r="AG23" s="28"/>
      <c r="AH23" s="28"/>
      <c r="AI23" s="28"/>
      <c r="AJ23" s="28"/>
      <c r="AK23" s="31"/>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88"/>
      <c r="BV23" s="28"/>
      <c r="BW23" s="28"/>
      <c r="BX23" s="28"/>
      <c r="BY23" s="28"/>
      <c r="BZ23" s="28"/>
      <c r="CA23" s="28"/>
      <c r="CB23" s="28"/>
      <c r="CC23" s="28"/>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28"/>
      <c r="DI23" s="28"/>
      <c r="DJ23" s="31"/>
      <c r="DK23" s="29"/>
      <c r="DL23" s="28"/>
      <c r="DM23" s="28"/>
      <c r="DN23" s="28"/>
      <c r="DO23" s="28"/>
      <c r="DP23" s="28"/>
      <c r="DQ23" s="28"/>
      <c r="DR23" s="28"/>
      <c r="DS23" s="28"/>
      <c r="DT23" s="28"/>
      <c r="DU23" s="28"/>
      <c r="DV23" s="28"/>
      <c r="DW23" s="28"/>
      <c r="DX23" s="28"/>
      <c r="DY23" s="28"/>
      <c r="DZ23" s="27"/>
      <c r="EA23" s="27"/>
      <c r="EB23" s="27"/>
      <c r="EC23" s="27"/>
      <c r="ED23" s="27"/>
      <c r="EE23" s="27"/>
      <c r="EF23" s="27"/>
      <c r="EG23" s="27"/>
      <c r="EH23" s="27"/>
      <c r="EI23" s="27"/>
      <c r="EJ23" s="27"/>
      <c r="EK23" s="27"/>
      <c r="EL23" s="27"/>
      <c r="EM23" s="27"/>
      <c r="EN23" s="27"/>
      <c r="EO23" s="28"/>
      <c r="EP23" s="28"/>
      <c r="EQ23" s="28"/>
      <c r="ER23" s="28"/>
      <c r="ES23" s="28"/>
      <c r="ET23" s="28"/>
      <c r="EU23" s="28"/>
      <c r="EV23" s="28"/>
      <c r="EW23" s="28"/>
      <c r="EX23" s="28"/>
      <c r="EY23" s="28"/>
      <c r="EZ23" s="28"/>
      <c r="FA23" s="28"/>
      <c r="FB23" s="31"/>
      <c r="FC23" s="15"/>
      <c r="FD23" s="15"/>
      <c r="FE23" s="15"/>
      <c r="FF23" s="15"/>
      <c r="FG23" s="15"/>
      <c r="FJ23" s="14"/>
      <c r="FK23" s="103"/>
      <c r="FL23" s="104"/>
      <c r="FM23" s="104"/>
      <c r="FN23" s="104"/>
      <c r="FO23" s="104"/>
      <c r="FP23" s="105"/>
      <c r="FQ23" s="14"/>
      <c r="FR23" s="14"/>
      <c r="FS23" s="14"/>
      <c r="FT23" s="14"/>
      <c r="FU23" s="14"/>
    </row>
    <row r="24" spans="1:177" ht="5.0999999999999996" customHeight="1" x14ac:dyDescent="0.2">
      <c r="B24" s="32"/>
      <c r="C24" s="113" t="s">
        <v>1133</v>
      </c>
      <c r="D24" s="113"/>
      <c r="E24" s="113"/>
      <c r="F24" s="113"/>
      <c r="G24" s="113"/>
      <c r="H24" s="113"/>
      <c r="I24" s="113"/>
      <c r="J24" s="113"/>
      <c r="K24" s="113"/>
      <c r="L24" s="113"/>
      <c r="M24" s="113"/>
      <c r="N24" s="113"/>
      <c r="O24" s="113"/>
      <c r="P24" s="113"/>
      <c r="Q24" s="113"/>
      <c r="R24" s="113"/>
      <c r="S24" s="113"/>
      <c r="T24" s="113"/>
      <c r="U24" s="92"/>
      <c r="V24" s="299" t="s">
        <v>1194</v>
      </c>
      <c r="W24" s="299"/>
      <c r="X24" s="299"/>
      <c r="Y24" s="299"/>
      <c r="Z24" s="299"/>
      <c r="AA24" s="299"/>
      <c r="AB24" s="299"/>
      <c r="AC24" s="299"/>
      <c r="AD24" s="299"/>
      <c r="AE24" s="299"/>
      <c r="AF24" s="299"/>
      <c r="AG24" s="299"/>
      <c r="AH24" s="299"/>
      <c r="AI24" s="299"/>
      <c r="AJ24" s="299"/>
      <c r="AK24" s="34"/>
      <c r="AM24" s="113" t="s">
        <v>1195</v>
      </c>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33"/>
      <c r="BR24" s="33"/>
      <c r="BS24" s="33"/>
      <c r="BT24" s="33"/>
      <c r="BU24" s="89"/>
      <c r="BW24" s="113" t="s">
        <v>1131</v>
      </c>
      <c r="BX24" s="113"/>
      <c r="BY24" s="113"/>
      <c r="BZ24" s="113"/>
      <c r="CA24" s="113"/>
      <c r="CB24" s="113"/>
      <c r="CC24" s="113"/>
      <c r="CD24" s="113"/>
      <c r="CE24" s="113"/>
      <c r="CF24" s="113"/>
      <c r="CG24" s="113"/>
      <c r="CH24" s="113"/>
      <c r="CI24" s="113"/>
      <c r="CJ24" s="113"/>
      <c r="CK24" s="113"/>
      <c r="CL24" s="129" t="s">
        <v>1196</v>
      </c>
      <c r="CM24" s="129"/>
      <c r="CN24" s="129"/>
      <c r="CO24" s="129"/>
      <c r="CP24" s="129"/>
      <c r="CQ24" s="129"/>
      <c r="CR24" s="129"/>
      <c r="CS24" s="129"/>
      <c r="CT24" s="129"/>
      <c r="CU24" s="129"/>
      <c r="CV24" s="129"/>
      <c r="CW24" s="129"/>
      <c r="CX24" s="129"/>
      <c r="CY24" s="129"/>
      <c r="CZ24" s="129"/>
      <c r="DA24" s="15"/>
      <c r="DB24" s="15"/>
      <c r="DC24" s="15"/>
      <c r="DD24" s="15"/>
      <c r="DE24" s="15"/>
      <c r="DF24" s="15"/>
      <c r="DG24" s="15"/>
      <c r="DH24" s="15"/>
      <c r="DI24" s="15"/>
      <c r="DJ24" s="34"/>
      <c r="DK24" s="32"/>
      <c r="DL24" s="128" t="s">
        <v>1132</v>
      </c>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5"/>
      <c r="EP24" s="15"/>
      <c r="EQ24" s="15"/>
      <c r="ER24" s="15"/>
      <c r="ES24" s="15"/>
      <c r="ET24" s="15"/>
      <c r="EU24" s="15"/>
      <c r="EV24" s="15"/>
      <c r="EW24" s="15"/>
      <c r="EX24" s="15"/>
      <c r="EY24" s="15"/>
      <c r="EZ24" s="15"/>
      <c r="FA24" s="15"/>
      <c r="FB24" s="34"/>
      <c r="FC24" s="15"/>
      <c r="FD24" s="15"/>
      <c r="FE24" s="15"/>
      <c r="FF24" s="15"/>
      <c r="FG24" s="15"/>
      <c r="FJ24" s="14"/>
      <c r="FK24" s="103"/>
      <c r="FL24" s="104"/>
      <c r="FM24" s="104"/>
      <c r="FN24" s="104"/>
      <c r="FO24" s="104"/>
      <c r="FP24" s="105"/>
      <c r="FQ24" s="14"/>
      <c r="FR24" s="14"/>
      <c r="FS24" s="14"/>
      <c r="FT24" s="14"/>
      <c r="FU24" s="14"/>
    </row>
    <row r="25" spans="1:177" ht="5.0999999999999996" customHeight="1" x14ac:dyDescent="0.2">
      <c r="B25" s="32"/>
      <c r="C25" s="113"/>
      <c r="D25" s="113"/>
      <c r="E25" s="113"/>
      <c r="F25" s="113"/>
      <c r="G25" s="113"/>
      <c r="H25" s="113"/>
      <c r="I25" s="113"/>
      <c r="J25" s="113"/>
      <c r="K25" s="113"/>
      <c r="L25" s="113"/>
      <c r="M25" s="113"/>
      <c r="N25" s="113"/>
      <c r="O25" s="113"/>
      <c r="P25" s="113"/>
      <c r="Q25" s="113"/>
      <c r="R25" s="113"/>
      <c r="S25" s="113"/>
      <c r="T25" s="113"/>
      <c r="U25" s="92"/>
      <c r="V25" s="299"/>
      <c r="W25" s="299"/>
      <c r="X25" s="299"/>
      <c r="Y25" s="299"/>
      <c r="Z25" s="299"/>
      <c r="AA25" s="299"/>
      <c r="AB25" s="299"/>
      <c r="AC25" s="299"/>
      <c r="AD25" s="299"/>
      <c r="AE25" s="299"/>
      <c r="AF25" s="299"/>
      <c r="AG25" s="299"/>
      <c r="AH25" s="299"/>
      <c r="AI25" s="299"/>
      <c r="AJ25" s="299"/>
      <c r="AK25" s="34"/>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33"/>
      <c r="BR25" s="33"/>
      <c r="BS25" s="33"/>
      <c r="BT25" s="33"/>
      <c r="BU25" s="89"/>
      <c r="BW25" s="113"/>
      <c r="BX25" s="113"/>
      <c r="BY25" s="113"/>
      <c r="BZ25" s="113"/>
      <c r="CA25" s="113"/>
      <c r="CB25" s="113"/>
      <c r="CC25" s="113"/>
      <c r="CD25" s="113"/>
      <c r="CE25" s="113"/>
      <c r="CF25" s="113"/>
      <c r="CG25" s="113"/>
      <c r="CH25" s="113"/>
      <c r="CI25" s="113"/>
      <c r="CJ25" s="113"/>
      <c r="CK25" s="113"/>
      <c r="CL25" s="129"/>
      <c r="CM25" s="129"/>
      <c r="CN25" s="129"/>
      <c r="CO25" s="129"/>
      <c r="CP25" s="129"/>
      <c r="CQ25" s="129"/>
      <c r="CR25" s="129"/>
      <c r="CS25" s="129"/>
      <c r="CT25" s="129"/>
      <c r="CU25" s="129"/>
      <c r="CV25" s="129"/>
      <c r="CW25" s="129"/>
      <c r="CX25" s="129"/>
      <c r="CY25" s="129"/>
      <c r="CZ25" s="129"/>
      <c r="DA25" s="15"/>
      <c r="DB25" s="15"/>
      <c r="DC25" s="15"/>
      <c r="DD25" s="15"/>
      <c r="DE25" s="15"/>
      <c r="DF25" s="15"/>
      <c r="DG25" s="15"/>
      <c r="DH25" s="15"/>
      <c r="DI25" s="15"/>
      <c r="DJ25" s="34"/>
      <c r="DK25" s="32"/>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5"/>
      <c r="EP25" s="15"/>
      <c r="EQ25" s="15"/>
      <c r="ER25" s="15"/>
      <c r="ES25" s="15"/>
      <c r="ET25" s="15"/>
      <c r="EU25" s="15"/>
      <c r="EV25" s="15"/>
      <c r="EW25" s="15"/>
      <c r="EX25" s="15"/>
      <c r="EY25" s="15"/>
      <c r="EZ25" s="15"/>
      <c r="FA25" s="15"/>
      <c r="FB25" s="34"/>
      <c r="FC25" s="15"/>
      <c r="FD25" s="15"/>
      <c r="FE25" s="15"/>
      <c r="FF25" s="15"/>
      <c r="FG25" s="15"/>
      <c r="FJ25" s="14"/>
      <c r="FK25" s="103"/>
      <c r="FL25" s="104"/>
      <c r="FM25" s="104"/>
      <c r="FN25" s="104"/>
      <c r="FO25" s="104"/>
      <c r="FP25" s="105"/>
      <c r="FQ25" s="14"/>
      <c r="FR25" s="14"/>
      <c r="FS25" s="14"/>
      <c r="FT25" s="14"/>
      <c r="FU25" s="14"/>
    </row>
    <row r="26" spans="1:177" ht="5.0999999999999996" customHeight="1" x14ac:dyDescent="0.2">
      <c r="B26" s="35"/>
      <c r="C26" s="36"/>
      <c r="D26" s="36"/>
      <c r="E26" s="36"/>
      <c r="F26" s="36"/>
      <c r="G26" s="36"/>
      <c r="H26" s="36"/>
      <c r="I26" s="36"/>
      <c r="J26" s="36"/>
      <c r="K26" s="36"/>
      <c r="L26" s="36"/>
      <c r="M26" s="36"/>
      <c r="N26" s="36"/>
      <c r="O26" s="36"/>
      <c r="P26" s="36"/>
      <c r="Q26" s="36"/>
      <c r="R26" s="15"/>
      <c r="S26" s="15"/>
      <c r="T26" s="15"/>
      <c r="U26" s="15"/>
      <c r="V26" s="15"/>
      <c r="W26" s="15"/>
      <c r="X26" s="15"/>
      <c r="Y26" s="15"/>
      <c r="Z26" s="15"/>
      <c r="AA26" s="15"/>
      <c r="AB26" s="15"/>
      <c r="AC26" s="15"/>
      <c r="AD26" s="15"/>
      <c r="AE26" s="15"/>
      <c r="AF26" s="15"/>
      <c r="AG26" s="15"/>
      <c r="AH26" s="15"/>
      <c r="AI26" s="15"/>
      <c r="AJ26" s="15"/>
      <c r="AK26" s="34"/>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90"/>
      <c r="BV26" s="15"/>
      <c r="BW26" s="15"/>
      <c r="BX26" s="15"/>
      <c r="BY26" s="15"/>
      <c r="BZ26" s="15"/>
      <c r="CA26" s="15"/>
      <c r="CB26" s="37"/>
      <c r="CC26" s="37"/>
      <c r="CD26" s="37"/>
      <c r="CE26" s="37"/>
      <c r="CF26" s="37"/>
      <c r="CG26" s="37"/>
      <c r="CH26" s="37"/>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34"/>
      <c r="DK26" s="32"/>
      <c r="DL26" s="15"/>
      <c r="DM26" s="15"/>
      <c r="DN26" s="15"/>
      <c r="DO26" s="15"/>
      <c r="DP26" s="15"/>
      <c r="DQ26" s="15"/>
      <c r="DR26" s="15"/>
      <c r="DS26" s="15"/>
      <c r="DT26" s="15"/>
      <c r="DU26" s="15"/>
      <c r="DV26" s="15"/>
      <c r="DW26" s="15"/>
      <c r="DX26" s="15"/>
      <c r="DY26" s="15"/>
      <c r="DZ26" s="38"/>
      <c r="EA26" s="38"/>
      <c r="EB26" s="38"/>
      <c r="EC26" s="38"/>
      <c r="ED26" s="38"/>
      <c r="EE26" s="38"/>
      <c r="EF26" s="38"/>
      <c r="EG26" s="38"/>
      <c r="EH26" s="38"/>
      <c r="EI26" s="38"/>
      <c r="EJ26" s="38"/>
      <c r="EK26" s="38"/>
      <c r="EL26" s="38"/>
      <c r="EM26" s="38"/>
      <c r="EN26" s="38"/>
      <c r="EO26" s="15"/>
      <c r="EP26" s="15"/>
      <c r="EQ26" s="15"/>
      <c r="ER26" s="15"/>
      <c r="ES26" s="15"/>
      <c r="ET26" s="15"/>
      <c r="EU26" s="15"/>
      <c r="EV26" s="15"/>
      <c r="EW26" s="15"/>
      <c r="EX26" s="15"/>
      <c r="EY26" s="15"/>
      <c r="EZ26" s="15"/>
      <c r="FA26" s="15"/>
      <c r="FB26" s="34"/>
      <c r="FC26" s="15"/>
      <c r="FD26" s="15"/>
      <c r="FE26" s="15"/>
      <c r="FF26" s="15"/>
      <c r="FG26" s="15"/>
      <c r="FJ26" s="16"/>
      <c r="FK26" s="103"/>
      <c r="FL26" s="104"/>
      <c r="FM26" s="104"/>
      <c r="FN26" s="104"/>
      <c r="FO26" s="104"/>
      <c r="FP26" s="105"/>
    </row>
    <row r="27" spans="1:177" ht="5.0999999999999996" customHeight="1" x14ac:dyDescent="0.2">
      <c r="B27" s="39"/>
      <c r="C27" s="38"/>
      <c r="D27" s="38"/>
      <c r="E27" s="129" t="s">
        <v>1165</v>
      </c>
      <c r="F27" s="129"/>
      <c r="G27" s="129"/>
      <c r="H27" s="129"/>
      <c r="I27" s="129"/>
      <c r="J27" s="129"/>
      <c r="K27" s="129"/>
      <c r="L27" s="129"/>
      <c r="M27" s="129"/>
      <c r="N27" s="129"/>
      <c r="O27" s="129"/>
      <c r="P27" s="129"/>
      <c r="Q27" s="129"/>
      <c r="R27" s="129"/>
      <c r="S27" s="129"/>
      <c r="T27" s="129"/>
      <c r="U27" s="129"/>
      <c r="V27" s="129"/>
      <c r="W27" s="129"/>
      <c r="X27" s="33"/>
      <c r="Y27" s="33"/>
      <c r="Z27" s="33"/>
      <c r="AA27" s="33"/>
      <c r="AB27" s="129" t="s">
        <v>1167</v>
      </c>
      <c r="AC27" s="129"/>
      <c r="AD27" s="129"/>
      <c r="AE27" s="129"/>
      <c r="AF27" s="129"/>
      <c r="AG27" s="129"/>
      <c r="AH27" s="129"/>
      <c r="AI27" s="129"/>
      <c r="AJ27" s="129"/>
      <c r="AK27" s="34"/>
      <c r="AM27" s="38"/>
      <c r="AN27" s="38"/>
      <c r="AO27" s="38"/>
      <c r="AP27" s="129" t="s">
        <v>1160</v>
      </c>
      <c r="AQ27" s="129"/>
      <c r="AR27" s="129"/>
      <c r="AS27" s="129"/>
      <c r="AT27" s="129"/>
      <c r="AU27" s="129"/>
      <c r="AV27" s="129"/>
      <c r="AW27" s="129"/>
      <c r="AX27" s="129"/>
      <c r="AY27" s="129"/>
      <c r="AZ27" s="129"/>
      <c r="BA27" s="129"/>
      <c r="BB27" s="129"/>
      <c r="BC27" s="129"/>
      <c r="BD27" s="129"/>
      <c r="BE27" s="33"/>
      <c r="BI27" s="129" t="s">
        <v>1163</v>
      </c>
      <c r="BJ27" s="129"/>
      <c r="BK27" s="129"/>
      <c r="BL27" s="129"/>
      <c r="BM27" s="129"/>
      <c r="BN27" s="129"/>
      <c r="BO27" s="129"/>
      <c r="BP27" s="129"/>
      <c r="BQ27" s="129"/>
      <c r="BR27" s="129"/>
      <c r="BS27" s="129"/>
      <c r="BT27" s="129"/>
      <c r="BU27" s="90"/>
      <c r="BW27" s="33"/>
      <c r="BX27" s="33"/>
      <c r="BY27" s="129" t="s">
        <v>1152</v>
      </c>
      <c r="BZ27" s="129"/>
      <c r="CA27" s="129"/>
      <c r="CB27" s="129"/>
      <c r="CC27" s="129"/>
      <c r="CD27" s="129"/>
      <c r="CE27" s="129"/>
      <c r="CF27" s="129"/>
      <c r="CG27" s="129"/>
      <c r="CH27" s="129"/>
      <c r="CI27" s="129"/>
      <c r="CJ27" s="129"/>
      <c r="CK27" s="129"/>
      <c r="CL27" s="129"/>
      <c r="CM27" s="129"/>
      <c r="CN27" s="129"/>
      <c r="CO27" s="15"/>
      <c r="CP27" s="15"/>
      <c r="CQ27" s="15"/>
      <c r="CR27" s="33"/>
      <c r="CS27" s="33"/>
      <c r="CT27" s="129" t="s">
        <v>1154</v>
      </c>
      <c r="CU27" s="129"/>
      <c r="CV27" s="129"/>
      <c r="CW27" s="129"/>
      <c r="CX27" s="129"/>
      <c r="CY27" s="129"/>
      <c r="CZ27" s="129"/>
      <c r="DA27" s="129"/>
      <c r="DB27" s="129"/>
      <c r="DC27" s="129"/>
      <c r="DD27" s="129"/>
      <c r="DE27" s="129"/>
      <c r="DF27" s="129"/>
      <c r="DG27" s="129"/>
      <c r="DH27" s="129"/>
      <c r="DI27" s="129"/>
      <c r="DJ27" s="206"/>
      <c r="DK27" s="32"/>
      <c r="DL27" s="15"/>
      <c r="DM27" s="127"/>
      <c r="DN27" s="119"/>
      <c r="DO27" s="119"/>
      <c r="DP27" s="119"/>
      <c r="DQ27" s="119"/>
      <c r="DR27" s="119"/>
      <c r="DS27" s="119"/>
      <c r="DT27" s="119"/>
      <c r="DU27" s="119"/>
      <c r="DV27" s="119"/>
      <c r="DW27" s="119"/>
      <c r="DX27" s="119"/>
      <c r="DY27" s="120"/>
      <c r="DZ27" s="40"/>
      <c r="EA27" s="118"/>
      <c r="EB27" s="119"/>
      <c r="EC27" s="119"/>
      <c r="ED27" s="119"/>
      <c r="EE27" s="119"/>
      <c r="EF27" s="119"/>
      <c r="EG27" s="119"/>
      <c r="EH27" s="119"/>
      <c r="EI27" s="119"/>
      <c r="EJ27" s="119"/>
      <c r="EK27" s="119"/>
      <c r="EL27" s="119"/>
      <c r="EM27" s="120"/>
      <c r="EN27" s="41"/>
      <c r="EO27" s="118"/>
      <c r="EP27" s="119"/>
      <c r="EQ27" s="119"/>
      <c r="ER27" s="119"/>
      <c r="ES27" s="119"/>
      <c r="ET27" s="119"/>
      <c r="EU27" s="119"/>
      <c r="EV27" s="119"/>
      <c r="EW27" s="119"/>
      <c r="EX27" s="119"/>
      <c r="EY27" s="119"/>
      <c r="EZ27" s="119"/>
      <c r="FA27" s="120"/>
      <c r="FB27" s="34"/>
      <c r="FC27" s="15"/>
      <c r="FD27" s="15"/>
      <c r="FE27" s="15"/>
      <c r="FF27" s="15"/>
      <c r="FG27" s="15"/>
      <c r="FJ27" s="16"/>
      <c r="FK27" s="103"/>
      <c r="FL27" s="104"/>
      <c r="FM27" s="104"/>
      <c r="FN27" s="104"/>
      <c r="FO27" s="104"/>
      <c r="FP27" s="105"/>
    </row>
    <row r="28" spans="1:177" ht="5.0999999999999996" customHeight="1" x14ac:dyDescent="0.2">
      <c r="B28" s="39"/>
      <c r="C28" s="38"/>
      <c r="D28" s="38"/>
      <c r="E28" s="129"/>
      <c r="F28" s="129"/>
      <c r="G28" s="129"/>
      <c r="H28" s="129"/>
      <c r="I28" s="129"/>
      <c r="J28" s="129"/>
      <c r="K28" s="129"/>
      <c r="L28" s="129"/>
      <c r="M28" s="129"/>
      <c r="N28" s="129"/>
      <c r="O28" s="129"/>
      <c r="P28" s="129"/>
      <c r="Q28" s="129"/>
      <c r="R28" s="129"/>
      <c r="S28" s="129"/>
      <c r="T28" s="129"/>
      <c r="U28" s="129"/>
      <c r="V28" s="129"/>
      <c r="W28" s="129"/>
      <c r="X28" s="33"/>
      <c r="Y28" s="33"/>
      <c r="Z28" s="33"/>
      <c r="AA28" s="33"/>
      <c r="AB28" s="129"/>
      <c r="AC28" s="129"/>
      <c r="AD28" s="129"/>
      <c r="AE28" s="129"/>
      <c r="AF28" s="129"/>
      <c r="AG28" s="129"/>
      <c r="AH28" s="129"/>
      <c r="AI28" s="129"/>
      <c r="AJ28" s="129"/>
      <c r="AK28" s="34"/>
      <c r="AM28" s="38"/>
      <c r="AN28" s="38"/>
      <c r="AO28" s="38"/>
      <c r="AP28" s="129"/>
      <c r="AQ28" s="129"/>
      <c r="AR28" s="129"/>
      <c r="AS28" s="129"/>
      <c r="AT28" s="129"/>
      <c r="AU28" s="129"/>
      <c r="AV28" s="129"/>
      <c r="AW28" s="129"/>
      <c r="AX28" s="129"/>
      <c r="AY28" s="129"/>
      <c r="AZ28" s="129"/>
      <c r="BA28" s="129"/>
      <c r="BB28" s="129"/>
      <c r="BC28" s="129"/>
      <c r="BD28" s="129"/>
      <c r="BE28" s="33"/>
      <c r="BI28" s="129"/>
      <c r="BJ28" s="129"/>
      <c r="BK28" s="129"/>
      <c r="BL28" s="129"/>
      <c r="BM28" s="129"/>
      <c r="BN28" s="129"/>
      <c r="BO28" s="129"/>
      <c r="BP28" s="129"/>
      <c r="BQ28" s="129"/>
      <c r="BR28" s="129"/>
      <c r="BS28" s="129"/>
      <c r="BT28" s="129"/>
      <c r="BU28" s="90"/>
      <c r="BW28" s="33"/>
      <c r="BX28" s="33"/>
      <c r="BY28" s="129"/>
      <c r="BZ28" s="129"/>
      <c r="CA28" s="129"/>
      <c r="CB28" s="129"/>
      <c r="CC28" s="129"/>
      <c r="CD28" s="129"/>
      <c r="CE28" s="129"/>
      <c r="CF28" s="129"/>
      <c r="CG28" s="129"/>
      <c r="CH28" s="129"/>
      <c r="CI28" s="129"/>
      <c r="CJ28" s="129"/>
      <c r="CK28" s="129"/>
      <c r="CL28" s="129"/>
      <c r="CM28" s="129"/>
      <c r="CN28" s="129"/>
      <c r="CO28" s="15"/>
      <c r="CP28" s="15"/>
      <c r="CQ28" s="15"/>
      <c r="CR28" s="33"/>
      <c r="CS28" s="33"/>
      <c r="CT28" s="129"/>
      <c r="CU28" s="129"/>
      <c r="CV28" s="129"/>
      <c r="CW28" s="129"/>
      <c r="CX28" s="129"/>
      <c r="CY28" s="129"/>
      <c r="CZ28" s="129"/>
      <c r="DA28" s="129"/>
      <c r="DB28" s="129"/>
      <c r="DC28" s="129"/>
      <c r="DD28" s="129"/>
      <c r="DE28" s="129"/>
      <c r="DF28" s="129"/>
      <c r="DG28" s="129"/>
      <c r="DH28" s="129"/>
      <c r="DI28" s="129"/>
      <c r="DJ28" s="206"/>
      <c r="DK28" s="32"/>
      <c r="DL28" s="15"/>
      <c r="DM28" s="121"/>
      <c r="DN28" s="122"/>
      <c r="DO28" s="122"/>
      <c r="DP28" s="122"/>
      <c r="DQ28" s="122"/>
      <c r="DR28" s="122"/>
      <c r="DS28" s="122"/>
      <c r="DT28" s="122"/>
      <c r="DU28" s="122"/>
      <c r="DV28" s="122"/>
      <c r="DW28" s="122"/>
      <c r="DX28" s="122"/>
      <c r="DY28" s="123"/>
      <c r="DZ28" s="40"/>
      <c r="EA28" s="121"/>
      <c r="EB28" s="122"/>
      <c r="EC28" s="122"/>
      <c r="ED28" s="122"/>
      <c r="EE28" s="122"/>
      <c r="EF28" s="122"/>
      <c r="EG28" s="122"/>
      <c r="EH28" s="122"/>
      <c r="EI28" s="122"/>
      <c r="EJ28" s="122"/>
      <c r="EK28" s="122"/>
      <c r="EL28" s="122"/>
      <c r="EM28" s="123"/>
      <c r="EN28" s="41"/>
      <c r="EO28" s="121"/>
      <c r="EP28" s="122"/>
      <c r="EQ28" s="122"/>
      <c r="ER28" s="122"/>
      <c r="ES28" s="122"/>
      <c r="ET28" s="122"/>
      <c r="EU28" s="122"/>
      <c r="EV28" s="122"/>
      <c r="EW28" s="122"/>
      <c r="EX28" s="122"/>
      <c r="EY28" s="122"/>
      <c r="EZ28" s="122"/>
      <c r="FA28" s="123"/>
      <c r="FB28" s="34"/>
      <c r="FC28" s="15"/>
      <c r="FD28" s="15"/>
      <c r="FE28" s="15"/>
      <c r="FF28" s="15"/>
      <c r="FG28" s="15"/>
      <c r="FJ28" s="16"/>
      <c r="FK28" s="103"/>
      <c r="FL28" s="104"/>
      <c r="FM28" s="104"/>
      <c r="FN28" s="104"/>
      <c r="FO28" s="104"/>
      <c r="FP28" s="105"/>
    </row>
    <row r="29" spans="1:177" ht="5.0999999999999996" customHeight="1" x14ac:dyDescent="0.2">
      <c r="B29" s="39"/>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K29" s="34"/>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90"/>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34"/>
      <c r="DK29" s="32"/>
      <c r="DL29" s="15"/>
      <c r="DM29" s="124"/>
      <c r="DN29" s="125"/>
      <c r="DO29" s="125"/>
      <c r="DP29" s="125"/>
      <c r="DQ29" s="125"/>
      <c r="DR29" s="125"/>
      <c r="DS29" s="125"/>
      <c r="DT29" s="125"/>
      <c r="DU29" s="125"/>
      <c r="DV29" s="125"/>
      <c r="DW29" s="125"/>
      <c r="DX29" s="125"/>
      <c r="DY29" s="126"/>
      <c r="DZ29" s="40"/>
      <c r="EA29" s="124"/>
      <c r="EB29" s="125"/>
      <c r="EC29" s="125"/>
      <c r="ED29" s="125"/>
      <c r="EE29" s="125"/>
      <c r="EF29" s="125"/>
      <c r="EG29" s="125"/>
      <c r="EH29" s="125"/>
      <c r="EI29" s="125"/>
      <c r="EJ29" s="125"/>
      <c r="EK29" s="125"/>
      <c r="EL29" s="125"/>
      <c r="EM29" s="126"/>
      <c r="EN29" s="41"/>
      <c r="EO29" s="124"/>
      <c r="EP29" s="125"/>
      <c r="EQ29" s="125"/>
      <c r="ER29" s="125"/>
      <c r="ES29" s="125"/>
      <c r="ET29" s="125"/>
      <c r="EU29" s="125"/>
      <c r="EV29" s="125"/>
      <c r="EW29" s="125"/>
      <c r="EX29" s="125"/>
      <c r="EY29" s="125"/>
      <c r="EZ29" s="125"/>
      <c r="FA29" s="126"/>
      <c r="FB29" s="34"/>
      <c r="FC29" s="15"/>
      <c r="FD29" s="15"/>
      <c r="FE29" s="15"/>
      <c r="FF29" s="15"/>
      <c r="FG29" s="15"/>
      <c r="FJ29" s="16"/>
      <c r="FK29" s="103"/>
      <c r="FL29" s="104"/>
      <c r="FM29" s="104"/>
      <c r="FN29" s="104"/>
      <c r="FO29" s="104"/>
      <c r="FP29" s="105"/>
    </row>
    <row r="30" spans="1:177" ht="5.0999999999999996" customHeight="1" x14ac:dyDescent="0.2">
      <c r="B30" s="32"/>
      <c r="C30" s="38"/>
      <c r="D30" s="38"/>
      <c r="E30" s="129" t="s">
        <v>1166</v>
      </c>
      <c r="F30" s="129"/>
      <c r="G30" s="129"/>
      <c r="H30" s="129"/>
      <c r="I30" s="129"/>
      <c r="J30" s="129"/>
      <c r="K30" s="129"/>
      <c r="L30" s="129"/>
      <c r="M30" s="129"/>
      <c r="N30" s="129"/>
      <c r="O30" s="129"/>
      <c r="P30" s="129"/>
      <c r="Q30" s="129"/>
      <c r="R30" s="129"/>
      <c r="S30" s="129"/>
      <c r="T30" s="129"/>
      <c r="U30" s="129"/>
      <c r="V30" s="129"/>
      <c r="W30" s="129"/>
      <c r="X30" s="33"/>
      <c r="Y30" s="33"/>
      <c r="Z30" s="33"/>
      <c r="AA30" s="33"/>
      <c r="AB30" s="129" t="s">
        <v>1168</v>
      </c>
      <c r="AC30" s="129"/>
      <c r="AD30" s="129"/>
      <c r="AE30" s="129"/>
      <c r="AF30" s="129"/>
      <c r="AG30" s="129"/>
      <c r="AH30" s="129"/>
      <c r="AI30" s="129"/>
      <c r="AJ30" s="129"/>
      <c r="AK30" s="87"/>
      <c r="AM30" s="38"/>
      <c r="AN30" s="38"/>
      <c r="AO30" s="38"/>
      <c r="AP30" s="129" t="s">
        <v>1161</v>
      </c>
      <c r="AQ30" s="129"/>
      <c r="AR30" s="129"/>
      <c r="AS30" s="129"/>
      <c r="AT30" s="129"/>
      <c r="AU30" s="129"/>
      <c r="AV30" s="129"/>
      <c r="AW30" s="129"/>
      <c r="AX30" s="129"/>
      <c r="AY30" s="129"/>
      <c r="AZ30" s="129"/>
      <c r="BA30" s="129"/>
      <c r="BB30" s="129"/>
      <c r="BC30" s="129"/>
      <c r="BD30" s="129"/>
      <c r="BE30" s="129"/>
      <c r="BI30" s="129" t="s">
        <v>1164</v>
      </c>
      <c r="BJ30" s="129"/>
      <c r="BK30" s="129"/>
      <c r="BL30" s="129"/>
      <c r="BM30" s="129"/>
      <c r="BN30" s="129"/>
      <c r="BO30" s="129"/>
      <c r="BP30" s="129"/>
      <c r="BQ30" s="129"/>
      <c r="BR30" s="129"/>
      <c r="BS30" s="129"/>
      <c r="BT30" s="129"/>
      <c r="BU30" s="298"/>
      <c r="BW30" s="33"/>
      <c r="BX30" s="33"/>
      <c r="BY30" s="130" t="s">
        <v>1153</v>
      </c>
      <c r="BZ30" s="130"/>
      <c r="CA30" s="130"/>
      <c r="CB30" s="130"/>
      <c r="CC30" s="130"/>
      <c r="CD30" s="130"/>
      <c r="CE30" s="130"/>
      <c r="CF30" s="130"/>
      <c r="CG30" s="130"/>
      <c r="CH30" s="130"/>
      <c r="CI30" s="130"/>
      <c r="CJ30" s="130"/>
      <c r="CK30" s="130"/>
      <c r="CL30" s="130"/>
      <c r="CM30" s="130"/>
      <c r="CN30" s="130"/>
      <c r="CO30" s="130"/>
      <c r="CP30" s="130"/>
      <c r="CQ30" s="130"/>
      <c r="CR30" s="33"/>
      <c r="CS30" s="33"/>
      <c r="CT30" s="129" t="s">
        <v>1155</v>
      </c>
      <c r="CU30" s="129"/>
      <c r="CV30" s="129"/>
      <c r="CW30" s="129"/>
      <c r="CX30" s="129"/>
      <c r="CY30" s="129"/>
      <c r="CZ30" s="129"/>
      <c r="DA30" s="129"/>
      <c r="DB30" s="129"/>
      <c r="DC30" s="129"/>
      <c r="DD30" s="129"/>
      <c r="DE30" s="129"/>
      <c r="DF30" s="129"/>
      <c r="DG30" s="129"/>
      <c r="DH30" s="129"/>
      <c r="DI30" s="129"/>
      <c r="DJ30" s="206"/>
      <c r="DK30" s="32"/>
      <c r="DL30" s="15"/>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2"/>
      <c r="EO30" s="40"/>
      <c r="EP30" s="40"/>
      <c r="EQ30" s="40"/>
      <c r="ER30" s="40"/>
      <c r="ES30" s="40"/>
      <c r="ET30" s="40"/>
      <c r="EU30" s="40"/>
      <c r="EV30" s="40"/>
      <c r="EW30" s="40"/>
      <c r="EX30" s="40"/>
      <c r="EY30" s="40"/>
      <c r="EZ30" s="40"/>
      <c r="FA30" s="40"/>
      <c r="FB30" s="34"/>
      <c r="FC30" s="15"/>
      <c r="FD30" s="15"/>
      <c r="FE30" s="15"/>
      <c r="FF30" s="15"/>
      <c r="FG30" s="15"/>
      <c r="FJ30" s="16"/>
      <c r="FK30" s="103"/>
      <c r="FL30" s="104"/>
      <c r="FM30" s="104"/>
      <c r="FN30" s="104"/>
      <c r="FO30" s="104"/>
      <c r="FP30" s="105"/>
    </row>
    <row r="31" spans="1:177" ht="5.0999999999999996" customHeight="1" x14ac:dyDescent="0.2">
      <c r="B31" s="32"/>
      <c r="C31" s="38"/>
      <c r="D31" s="38"/>
      <c r="E31" s="129"/>
      <c r="F31" s="129"/>
      <c r="G31" s="129"/>
      <c r="H31" s="129"/>
      <c r="I31" s="129"/>
      <c r="J31" s="129"/>
      <c r="K31" s="129"/>
      <c r="L31" s="129"/>
      <c r="M31" s="129"/>
      <c r="N31" s="129"/>
      <c r="O31" s="129"/>
      <c r="P31" s="129"/>
      <c r="Q31" s="129"/>
      <c r="R31" s="129"/>
      <c r="S31" s="129"/>
      <c r="T31" s="129"/>
      <c r="U31" s="129"/>
      <c r="V31" s="129"/>
      <c r="W31" s="129"/>
      <c r="X31" s="33"/>
      <c r="Y31" s="33"/>
      <c r="Z31" s="33"/>
      <c r="AA31" s="33"/>
      <c r="AB31" s="129"/>
      <c r="AC31" s="129"/>
      <c r="AD31" s="129"/>
      <c r="AE31" s="129"/>
      <c r="AF31" s="129"/>
      <c r="AG31" s="129"/>
      <c r="AH31" s="129"/>
      <c r="AI31" s="129"/>
      <c r="AJ31" s="129"/>
      <c r="AK31" s="87"/>
      <c r="AM31" s="38"/>
      <c r="AN31" s="38"/>
      <c r="AO31" s="38"/>
      <c r="AP31" s="129"/>
      <c r="AQ31" s="129"/>
      <c r="AR31" s="129"/>
      <c r="AS31" s="129"/>
      <c r="AT31" s="129"/>
      <c r="AU31" s="129"/>
      <c r="AV31" s="129"/>
      <c r="AW31" s="129"/>
      <c r="AX31" s="129"/>
      <c r="AY31" s="129"/>
      <c r="AZ31" s="129"/>
      <c r="BA31" s="129"/>
      <c r="BB31" s="129"/>
      <c r="BC31" s="129"/>
      <c r="BD31" s="129"/>
      <c r="BE31" s="129"/>
      <c r="BI31" s="129"/>
      <c r="BJ31" s="129"/>
      <c r="BK31" s="129"/>
      <c r="BL31" s="129"/>
      <c r="BM31" s="129"/>
      <c r="BN31" s="129"/>
      <c r="BO31" s="129"/>
      <c r="BP31" s="129"/>
      <c r="BQ31" s="129"/>
      <c r="BR31" s="129"/>
      <c r="BS31" s="129"/>
      <c r="BT31" s="129"/>
      <c r="BU31" s="298"/>
      <c r="BW31" s="33"/>
      <c r="BX31" s="33"/>
      <c r="BY31" s="130"/>
      <c r="BZ31" s="130"/>
      <c r="CA31" s="130"/>
      <c r="CB31" s="130"/>
      <c r="CC31" s="130"/>
      <c r="CD31" s="130"/>
      <c r="CE31" s="130"/>
      <c r="CF31" s="130"/>
      <c r="CG31" s="130"/>
      <c r="CH31" s="130"/>
      <c r="CI31" s="130"/>
      <c r="CJ31" s="130"/>
      <c r="CK31" s="130"/>
      <c r="CL31" s="130"/>
      <c r="CM31" s="130"/>
      <c r="CN31" s="130"/>
      <c r="CO31" s="130"/>
      <c r="CP31" s="130"/>
      <c r="CQ31" s="130"/>
      <c r="CR31" s="33"/>
      <c r="CS31" s="33"/>
      <c r="CT31" s="129"/>
      <c r="CU31" s="129"/>
      <c r="CV31" s="129"/>
      <c r="CW31" s="129"/>
      <c r="CX31" s="129"/>
      <c r="CY31" s="129"/>
      <c r="CZ31" s="129"/>
      <c r="DA31" s="129"/>
      <c r="DB31" s="129"/>
      <c r="DC31" s="129"/>
      <c r="DD31" s="129"/>
      <c r="DE31" s="129"/>
      <c r="DF31" s="129"/>
      <c r="DG31" s="129"/>
      <c r="DH31" s="129"/>
      <c r="DI31" s="129"/>
      <c r="DJ31" s="206"/>
      <c r="DK31" s="32"/>
      <c r="DL31" s="15"/>
      <c r="DM31" s="118"/>
      <c r="DN31" s="119"/>
      <c r="DO31" s="119"/>
      <c r="DP31" s="119"/>
      <c r="DQ31" s="119"/>
      <c r="DR31" s="119"/>
      <c r="DS31" s="119"/>
      <c r="DT31" s="119"/>
      <c r="DU31" s="119"/>
      <c r="DV31" s="119"/>
      <c r="DW31" s="119"/>
      <c r="DX31" s="119"/>
      <c r="DY31" s="120"/>
      <c r="DZ31" s="40"/>
      <c r="EA31" s="118"/>
      <c r="EB31" s="119"/>
      <c r="EC31" s="119"/>
      <c r="ED31" s="119"/>
      <c r="EE31" s="119"/>
      <c r="EF31" s="119"/>
      <c r="EG31" s="119"/>
      <c r="EH31" s="119"/>
      <c r="EI31" s="119"/>
      <c r="EJ31" s="119"/>
      <c r="EK31" s="119"/>
      <c r="EL31" s="119"/>
      <c r="EM31" s="120"/>
      <c r="EN31" s="42"/>
      <c r="EO31" s="118"/>
      <c r="EP31" s="119"/>
      <c r="EQ31" s="119"/>
      <c r="ER31" s="119"/>
      <c r="ES31" s="119"/>
      <c r="ET31" s="119"/>
      <c r="EU31" s="119"/>
      <c r="EV31" s="119"/>
      <c r="EW31" s="119"/>
      <c r="EX31" s="119"/>
      <c r="EY31" s="119"/>
      <c r="EZ31" s="119"/>
      <c r="FA31" s="120"/>
      <c r="FB31" s="34"/>
      <c r="FC31" s="15"/>
      <c r="FD31" s="15"/>
      <c r="FE31" s="15"/>
      <c r="FF31" s="15"/>
      <c r="FG31" s="15"/>
      <c r="FJ31" s="16"/>
      <c r="FK31" s="103"/>
      <c r="FL31" s="104"/>
      <c r="FM31" s="104"/>
      <c r="FN31" s="104"/>
      <c r="FO31" s="104"/>
      <c r="FP31" s="105"/>
      <c r="FQ31" s="14"/>
      <c r="FR31" s="14"/>
      <c r="FS31" s="14"/>
      <c r="FT31" s="14"/>
      <c r="FU31" s="14"/>
    </row>
    <row r="32" spans="1:177" ht="5.0999999999999996" customHeight="1" x14ac:dyDescent="0.2">
      <c r="B32" s="32"/>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K32" s="34"/>
      <c r="AM32" s="38"/>
      <c r="AN32" s="38"/>
      <c r="AO32" s="38"/>
      <c r="AP32" s="33"/>
      <c r="AQ32" s="33"/>
      <c r="AR32" s="33"/>
      <c r="AS32" s="33"/>
      <c r="AT32" s="33"/>
      <c r="AU32" s="33"/>
      <c r="AV32" s="33"/>
      <c r="AW32" s="33"/>
      <c r="AX32" s="33"/>
      <c r="AY32" s="33"/>
      <c r="AZ32" s="33"/>
      <c r="BA32" s="33"/>
      <c r="BB32" s="33"/>
      <c r="BC32" s="33"/>
      <c r="BD32" s="33"/>
      <c r="BE32" s="33"/>
      <c r="BF32" s="38"/>
      <c r="BG32" s="38"/>
      <c r="BH32" s="38"/>
      <c r="BI32" s="33"/>
      <c r="BJ32" s="33"/>
      <c r="BK32" s="33"/>
      <c r="BL32" s="33"/>
      <c r="BM32" s="33"/>
      <c r="BN32" s="33"/>
      <c r="BO32" s="33"/>
      <c r="BP32" s="33"/>
      <c r="BQ32" s="33"/>
      <c r="BR32" s="33"/>
      <c r="BS32" s="33"/>
      <c r="BT32" s="15"/>
      <c r="BU32" s="89"/>
      <c r="BW32" s="33"/>
      <c r="BX32" s="33"/>
      <c r="BY32" s="33"/>
      <c r="BZ32" s="33"/>
      <c r="CA32" s="33"/>
      <c r="CB32" s="33"/>
      <c r="CC32" s="43"/>
      <c r="CD32" s="43"/>
      <c r="CE32" s="43"/>
      <c r="CF32" s="43"/>
      <c r="CG32" s="43"/>
      <c r="CH32" s="43"/>
      <c r="CI32" s="43"/>
      <c r="CJ32" s="38"/>
      <c r="CK32" s="38"/>
      <c r="CL32" s="38"/>
      <c r="CM32" s="33"/>
      <c r="CN32" s="33"/>
      <c r="CO32" s="33"/>
      <c r="CP32" s="15"/>
      <c r="CQ32" s="15"/>
      <c r="CR32" s="33"/>
      <c r="CS32" s="33"/>
      <c r="CT32" s="33"/>
      <c r="CU32" s="33"/>
      <c r="CV32" s="33"/>
      <c r="CW32" s="33"/>
      <c r="CX32" s="33"/>
      <c r="CY32" s="33"/>
      <c r="CZ32" s="33"/>
      <c r="DA32" s="33"/>
      <c r="DB32" s="33"/>
      <c r="DC32" s="33"/>
      <c r="DD32" s="33"/>
      <c r="DE32" s="33"/>
      <c r="DF32" s="33"/>
      <c r="DG32" s="15"/>
      <c r="DH32" s="15"/>
      <c r="DI32" s="15"/>
      <c r="DJ32" s="34"/>
      <c r="DK32" s="32"/>
      <c r="DL32" s="15"/>
      <c r="DM32" s="121"/>
      <c r="DN32" s="122"/>
      <c r="DO32" s="122"/>
      <c r="DP32" s="122"/>
      <c r="DQ32" s="122"/>
      <c r="DR32" s="122"/>
      <c r="DS32" s="122"/>
      <c r="DT32" s="122"/>
      <c r="DU32" s="122"/>
      <c r="DV32" s="122"/>
      <c r="DW32" s="122"/>
      <c r="DX32" s="122"/>
      <c r="DY32" s="123"/>
      <c r="DZ32" s="40"/>
      <c r="EA32" s="121"/>
      <c r="EB32" s="122"/>
      <c r="EC32" s="122"/>
      <c r="ED32" s="122"/>
      <c r="EE32" s="122"/>
      <c r="EF32" s="122"/>
      <c r="EG32" s="122"/>
      <c r="EH32" s="122"/>
      <c r="EI32" s="122"/>
      <c r="EJ32" s="122"/>
      <c r="EK32" s="122"/>
      <c r="EL32" s="122"/>
      <c r="EM32" s="123"/>
      <c r="EN32" s="42"/>
      <c r="EO32" s="121"/>
      <c r="EP32" s="122"/>
      <c r="EQ32" s="122"/>
      <c r="ER32" s="122"/>
      <c r="ES32" s="122"/>
      <c r="ET32" s="122"/>
      <c r="EU32" s="122"/>
      <c r="EV32" s="122"/>
      <c r="EW32" s="122"/>
      <c r="EX32" s="122"/>
      <c r="EY32" s="122"/>
      <c r="EZ32" s="122"/>
      <c r="FA32" s="123"/>
      <c r="FB32" s="34"/>
      <c r="FC32" s="15"/>
      <c r="FD32" s="15"/>
      <c r="FE32" s="15"/>
      <c r="FF32" s="15"/>
      <c r="FG32" s="15"/>
      <c r="FJ32" s="16"/>
      <c r="FK32" s="103"/>
      <c r="FL32" s="104"/>
      <c r="FM32" s="104"/>
      <c r="FN32" s="104"/>
      <c r="FO32" s="104"/>
      <c r="FP32" s="105"/>
      <c r="FQ32" s="14"/>
      <c r="FR32" s="14"/>
      <c r="FS32" s="14"/>
      <c r="FT32" s="14"/>
      <c r="FU32" s="14"/>
    </row>
    <row r="33" spans="2:211" ht="5.0999999999999996" customHeight="1" x14ac:dyDescent="0.2">
      <c r="B33" s="39"/>
      <c r="C33" s="38"/>
      <c r="D33" s="38"/>
      <c r="E33" s="129" t="s">
        <v>1169</v>
      </c>
      <c r="F33" s="129"/>
      <c r="G33" s="129"/>
      <c r="H33" s="129"/>
      <c r="I33" s="129"/>
      <c r="J33" s="129"/>
      <c r="K33" s="129"/>
      <c r="L33" s="129"/>
      <c r="M33" s="129"/>
      <c r="N33" s="129"/>
      <c r="O33" s="129"/>
      <c r="P33" s="129"/>
      <c r="Q33" s="33"/>
      <c r="R33" s="297"/>
      <c r="S33" s="297"/>
      <c r="T33" s="297"/>
      <c r="U33" s="297"/>
      <c r="V33" s="297"/>
      <c r="W33" s="297"/>
      <c r="X33" s="297"/>
      <c r="Y33" s="297"/>
      <c r="Z33" s="297"/>
      <c r="AA33" s="297"/>
      <c r="AB33" s="297"/>
      <c r="AC33" s="297"/>
      <c r="AD33" s="297"/>
      <c r="AE33" s="297"/>
      <c r="AF33" s="297"/>
      <c r="AG33" s="297"/>
      <c r="AH33" s="297"/>
      <c r="AI33" s="297"/>
      <c r="AJ33" s="297"/>
      <c r="AK33" s="34"/>
      <c r="AM33" s="38"/>
      <c r="AN33" s="38"/>
      <c r="AO33" s="38"/>
      <c r="AP33" s="129" t="s">
        <v>1162</v>
      </c>
      <c r="AQ33" s="129"/>
      <c r="AR33" s="129"/>
      <c r="AS33" s="129"/>
      <c r="AT33" s="129"/>
      <c r="AU33" s="129"/>
      <c r="AV33" s="129"/>
      <c r="AW33" s="129"/>
      <c r="AX33" s="129"/>
      <c r="AY33" s="129"/>
      <c r="AZ33" s="129"/>
      <c r="BA33" s="129"/>
      <c r="BB33" s="129"/>
      <c r="BC33" s="129"/>
      <c r="BD33" s="129"/>
      <c r="BE33" s="129"/>
      <c r="BF33" s="33"/>
      <c r="BG33" s="33"/>
      <c r="BH33" s="33"/>
      <c r="BI33" s="33"/>
      <c r="BJ33" s="33"/>
      <c r="BK33" s="33"/>
      <c r="BL33" s="33"/>
      <c r="BM33" s="33"/>
      <c r="BN33" s="33"/>
      <c r="BO33" s="33"/>
      <c r="BP33" s="33"/>
      <c r="BQ33" s="33"/>
      <c r="BR33" s="33"/>
      <c r="BS33" s="33"/>
      <c r="BT33" s="15"/>
      <c r="BU33" s="90"/>
      <c r="BW33" s="33"/>
      <c r="BX33" s="33"/>
      <c r="BY33" s="129" t="s">
        <v>1191</v>
      </c>
      <c r="BZ33" s="129"/>
      <c r="CA33" s="129"/>
      <c r="CB33" s="129"/>
      <c r="CC33" s="129"/>
      <c r="CD33" s="129"/>
      <c r="CE33" s="129"/>
      <c r="CF33" s="129"/>
      <c r="CG33" s="129"/>
      <c r="CH33" s="129"/>
      <c r="CI33" s="129"/>
      <c r="CJ33" s="129"/>
      <c r="CK33" s="129"/>
      <c r="CL33" s="129"/>
      <c r="CM33" s="129"/>
      <c r="CN33" s="129"/>
      <c r="CO33" s="15"/>
      <c r="CP33" s="15"/>
      <c r="CQ33" s="15"/>
      <c r="CR33" s="33"/>
      <c r="CS33" s="33"/>
      <c r="CT33" s="33"/>
      <c r="CU33" s="33"/>
      <c r="CV33" s="33"/>
      <c r="CW33" s="33"/>
      <c r="CX33" s="33"/>
      <c r="CY33" s="33"/>
      <c r="CZ33" s="33"/>
      <c r="DA33" s="33"/>
      <c r="DB33" s="33"/>
      <c r="DC33" s="33"/>
      <c r="DD33" s="33"/>
      <c r="DE33" s="33"/>
      <c r="DF33" s="33"/>
      <c r="DG33" s="33"/>
      <c r="DH33" s="33"/>
      <c r="DI33" s="33"/>
      <c r="DJ33" s="34"/>
      <c r="DK33" s="32"/>
      <c r="DL33" s="15"/>
      <c r="DM33" s="124"/>
      <c r="DN33" s="125"/>
      <c r="DO33" s="125"/>
      <c r="DP33" s="125"/>
      <c r="DQ33" s="125"/>
      <c r="DR33" s="125"/>
      <c r="DS33" s="125"/>
      <c r="DT33" s="125"/>
      <c r="DU33" s="125"/>
      <c r="DV33" s="125"/>
      <c r="DW33" s="125"/>
      <c r="DX33" s="125"/>
      <c r="DY33" s="126"/>
      <c r="DZ33" s="40"/>
      <c r="EA33" s="124"/>
      <c r="EB33" s="125"/>
      <c r="EC33" s="125"/>
      <c r="ED33" s="125"/>
      <c r="EE33" s="125"/>
      <c r="EF33" s="125"/>
      <c r="EG33" s="125"/>
      <c r="EH33" s="125"/>
      <c r="EI33" s="125"/>
      <c r="EJ33" s="125"/>
      <c r="EK33" s="125"/>
      <c r="EL33" s="125"/>
      <c r="EM33" s="126"/>
      <c r="EN33" s="42"/>
      <c r="EO33" s="124"/>
      <c r="EP33" s="125"/>
      <c r="EQ33" s="125"/>
      <c r="ER33" s="125"/>
      <c r="ES33" s="125"/>
      <c r="ET33" s="125"/>
      <c r="EU33" s="125"/>
      <c r="EV33" s="125"/>
      <c r="EW33" s="125"/>
      <c r="EX33" s="125"/>
      <c r="EY33" s="125"/>
      <c r="EZ33" s="125"/>
      <c r="FA33" s="126"/>
      <c r="FB33" s="34"/>
      <c r="FC33" s="15"/>
      <c r="FD33" s="15"/>
      <c r="FE33" s="15"/>
      <c r="FF33" s="15"/>
      <c r="FG33" s="15"/>
      <c r="FJ33" s="16"/>
      <c r="FK33" s="103"/>
      <c r="FL33" s="104"/>
      <c r="FM33" s="104"/>
      <c r="FN33" s="104"/>
      <c r="FO33" s="104"/>
      <c r="FP33" s="105"/>
      <c r="FQ33" s="14"/>
      <c r="FR33" s="14"/>
      <c r="FS33" s="14"/>
      <c r="FT33" s="14"/>
      <c r="FU33" s="14"/>
    </row>
    <row r="34" spans="2:211" ht="5.0999999999999996" customHeight="1" x14ac:dyDescent="0.2">
      <c r="B34" s="39"/>
      <c r="C34" s="38"/>
      <c r="D34" s="38"/>
      <c r="E34" s="129"/>
      <c r="F34" s="129"/>
      <c r="G34" s="129"/>
      <c r="H34" s="129"/>
      <c r="I34" s="129"/>
      <c r="J34" s="129"/>
      <c r="K34" s="129"/>
      <c r="L34" s="129"/>
      <c r="M34" s="129"/>
      <c r="N34" s="129"/>
      <c r="O34" s="129"/>
      <c r="P34" s="129"/>
      <c r="Q34" s="33"/>
      <c r="R34" s="297"/>
      <c r="S34" s="297"/>
      <c r="T34" s="297"/>
      <c r="U34" s="297"/>
      <c r="V34" s="297"/>
      <c r="W34" s="297"/>
      <c r="X34" s="297"/>
      <c r="Y34" s="297"/>
      <c r="Z34" s="297"/>
      <c r="AA34" s="297"/>
      <c r="AB34" s="297"/>
      <c r="AC34" s="297"/>
      <c r="AD34" s="297"/>
      <c r="AE34" s="297"/>
      <c r="AF34" s="297"/>
      <c r="AG34" s="297"/>
      <c r="AH34" s="297"/>
      <c r="AI34" s="297"/>
      <c r="AJ34" s="297"/>
      <c r="AK34" s="34"/>
      <c r="AM34" s="38"/>
      <c r="AN34" s="38"/>
      <c r="AO34" s="38"/>
      <c r="AP34" s="129"/>
      <c r="AQ34" s="129"/>
      <c r="AR34" s="129"/>
      <c r="AS34" s="129"/>
      <c r="AT34" s="129"/>
      <c r="AU34" s="129"/>
      <c r="AV34" s="129"/>
      <c r="AW34" s="129"/>
      <c r="AX34" s="129"/>
      <c r="AY34" s="129"/>
      <c r="AZ34" s="129"/>
      <c r="BA34" s="129"/>
      <c r="BB34" s="129"/>
      <c r="BC34" s="129"/>
      <c r="BD34" s="129"/>
      <c r="BE34" s="129"/>
      <c r="BF34" s="33"/>
      <c r="BG34" s="33"/>
      <c r="BH34" s="33"/>
      <c r="BI34" s="33"/>
      <c r="BJ34" s="33"/>
      <c r="BK34" s="33"/>
      <c r="BL34" s="33"/>
      <c r="BM34" s="33"/>
      <c r="BN34" s="33"/>
      <c r="BO34" s="33"/>
      <c r="BP34" s="33"/>
      <c r="BQ34" s="33"/>
      <c r="BR34" s="33"/>
      <c r="BS34" s="33"/>
      <c r="BT34" s="15"/>
      <c r="BU34" s="90"/>
      <c r="BW34" s="33"/>
      <c r="BX34" s="33"/>
      <c r="BY34" s="129"/>
      <c r="BZ34" s="129"/>
      <c r="CA34" s="129"/>
      <c r="CB34" s="129"/>
      <c r="CC34" s="129"/>
      <c r="CD34" s="129"/>
      <c r="CE34" s="129"/>
      <c r="CF34" s="129"/>
      <c r="CG34" s="129"/>
      <c r="CH34" s="129"/>
      <c r="CI34" s="129"/>
      <c r="CJ34" s="129"/>
      <c r="CK34" s="129"/>
      <c r="CL34" s="129"/>
      <c r="CM34" s="129"/>
      <c r="CN34" s="129"/>
      <c r="CO34" s="15"/>
      <c r="CP34" s="15"/>
      <c r="CQ34" s="15"/>
      <c r="CR34" s="33"/>
      <c r="CS34" s="33"/>
      <c r="CT34" s="33"/>
      <c r="CU34" s="33"/>
      <c r="CV34" s="33"/>
      <c r="CW34" s="33"/>
      <c r="CX34" s="33"/>
      <c r="CY34" s="33"/>
      <c r="CZ34" s="33"/>
      <c r="DA34" s="33"/>
      <c r="DB34" s="33"/>
      <c r="DC34" s="33"/>
      <c r="DD34" s="33"/>
      <c r="DE34" s="33"/>
      <c r="DF34" s="33"/>
      <c r="DG34" s="33"/>
      <c r="DH34" s="33"/>
      <c r="DI34" s="33"/>
      <c r="DJ34" s="34"/>
      <c r="DK34" s="32"/>
      <c r="DL34" s="15"/>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38"/>
      <c r="EO34" s="44"/>
      <c r="EP34" s="44"/>
      <c r="EQ34" s="44"/>
      <c r="ER34" s="44"/>
      <c r="ES34" s="44"/>
      <c r="ET34" s="44"/>
      <c r="EU34" s="44"/>
      <c r="EV34" s="44"/>
      <c r="EW34" s="44"/>
      <c r="EX34" s="44"/>
      <c r="EY34" s="44"/>
      <c r="EZ34" s="44"/>
      <c r="FA34" s="44"/>
      <c r="FB34" s="34"/>
      <c r="FC34" s="15"/>
      <c r="FD34" s="15"/>
      <c r="FE34" s="15"/>
      <c r="FF34" s="15"/>
      <c r="FG34" s="15"/>
      <c r="FJ34" s="16"/>
      <c r="FK34" s="103"/>
      <c r="FL34" s="104"/>
      <c r="FM34" s="104"/>
      <c r="FN34" s="104"/>
      <c r="FO34" s="104"/>
      <c r="FP34" s="105"/>
      <c r="FQ34" s="14"/>
      <c r="FR34" s="14"/>
      <c r="FS34" s="14"/>
      <c r="FT34" s="14"/>
      <c r="FU34" s="14"/>
    </row>
    <row r="35" spans="2:211" ht="5.0999999999999996" customHeight="1" thickBot="1" x14ac:dyDescent="0.25">
      <c r="B35" s="45"/>
      <c r="C35" s="46"/>
      <c r="D35" s="46"/>
      <c r="E35" s="46"/>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53"/>
      <c r="AH35" s="46"/>
      <c r="AI35" s="46"/>
      <c r="AJ35" s="46"/>
      <c r="AK35" s="86"/>
      <c r="AL35" s="49"/>
      <c r="AM35" s="49"/>
      <c r="AN35" s="49"/>
      <c r="AO35" s="49"/>
      <c r="AP35" s="49"/>
      <c r="AQ35" s="49"/>
      <c r="AR35" s="49"/>
      <c r="AS35" s="49"/>
      <c r="AT35" s="49"/>
      <c r="AU35" s="49"/>
      <c r="AV35" s="49"/>
      <c r="AW35" s="49"/>
      <c r="AX35" s="49"/>
      <c r="AY35" s="49"/>
      <c r="AZ35" s="49"/>
      <c r="BA35" s="49"/>
      <c r="BB35" s="49"/>
      <c r="BC35" s="49"/>
      <c r="BD35" s="49"/>
      <c r="BE35" s="49"/>
      <c r="BF35" s="49"/>
      <c r="BG35" s="50"/>
      <c r="BH35" s="50"/>
      <c r="BI35" s="50"/>
      <c r="BJ35" s="51"/>
      <c r="BK35" s="51"/>
      <c r="BL35" s="51"/>
      <c r="BM35" s="51"/>
      <c r="BN35" s="51"/>
      <c r="BO35" s="51"/>
      <c r="BP35" s="51"/>
      <c r="BQ35" s="51"/>
      <c r="BR35" s="51"/>
      <c r="BS35" s="51"/>
      <c r="BT35" s="51"/>
      <c r="BU35" s="91"/>
      <c r="BV35" s="51"/>
      <c r="BW35" s="51"/>
      <c r="BX35" s="51"/>
      <c r="BY35" s="51"/>
      <c r="BZ35" s="51"/>
      <c r="CA35" s="51"/>
      <c r="CB35" s="51"/>
      <c r="CC35" s="51"/>
      <c r="CD35" s="52"/>
      <c r="CE35" s="52"/>
      <c r="CF35" s="52"/>
      <c r="CG35" s="52"/>
      <c r="CH35" s="52"/>
      <c r="CI35" s="52"/>
      <c r="CJ35" s="52"/>
      <c r="CK35" s="50"/>
      <c r="CL35" s="50"/>
      <c r="CM35" s="50"/>
      <c r="CN35" s="51"/>
      <c r="CO35" s="51"/>
      <c r="CP35" s="51"/>
      <c r="CQ35" s="51"/>
      <c r="CR35" s="51"/>
      <c r="CS35" s="51"/>
      <c r="CT35" s="51"/>
      <c r="CU35" s="51"/>
      <c r="CV35" s="51"/>
      <c r="CW35" s="51"/>
      <c r="CX35" s="51"/>
      <c r="CY35" s="51"/>
      <c r="CZ35" s="51"/>
      <c r="DA35" s="51"/>
      <c r="DB35" s="51"/>
      <c r="DC35" s="51"/>
      <c r="DD35" s="51"/>
      <c r="DE35" s="51"/>
      <c r="DF35" s="51"/>
      <c r="DG35" s="51"/>
      <c r="DH35" s="53"/>
      <c r="DI35" s="53"/>
      <c r="DJ35" s="55"/>
      <c r="DK35" s="48"/>
      <c r="DL35" s="53"/>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46"/>
      <c r="EO35" s="53"/>
      <c r="EP35" s="53"/>
      <c r="EQ35" s="53"/>
      <c r="ER35" s="53"/>
      <c r="ES35" s="53"/>
      <c r="ET35" s="53"/>
      <c r="EU35" s="53"/>
      <c r="EV35" s="53"/>
      <c r="EW35" s="53"/>
      <c r="EX35" s="53"/>
      <c r="EY35" s="53"/>
      <c r="EZ35" s="53"/>
      <c r="FA35" s="53"/>
      <c r="FB35" s="55"/>
      <c r="FC35" s="15"/>
      <c r="FD35" s="15"/>
      <c r="FE35" s="15"/>
      <c r="FF35" s="15"/>
      <c r="FG35" s="15"/>
      <c r="FJ35" s="16"/>
      <c r="FK35" s="103"/>
      <c r="FL35" s="104"/>
      <c r="FM35" s="104"/>
      <c r="FN35" s="104"/>
      <c r="FO35" s="104"/>
      <c r="FP35" s="105"/>
      <c r="FQ35" s="14"/>
      <c r="FR35" s="14"/>
      <c r="FS35" s="14"/>
      <c r="FT35" s="14"/>
      <c r="FU35" s="63"/>
      <c r="FV35" s="63"/>
      <c r="FW35" s="63"/>
      <c r="FX35" s="63"/>
      <c r="FY35" s="63"/>
    </row>
    <row r="36" spans="2:211" ht="5.0999999999999996" customHeight="1" x14ac:dyDescent="0.2">
      <c r="B36" s="38"/>
      <c r="C36" s="38"/>
      <c r="D36" s="38"/>
      <c r="E36" s="38"/>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15"/>
      <c r="AH36" s="38"/>
      <c r="AI36" s="38"/>
      <c r="AJ36" s="38"/>
      <c r="AK36" s="57"/>
      <c r="AL36" s="57"/>
      <c r="AM36" s="57"/>
      <c r="AN36" s="57"/>
      <c r="AO36" s="57"/>
      <c r="AP36" s="57"/>
      <c r="AQ36" s="57"/>
      <c r="AR36" s="57"/>
      <c r="AS36" s="57"/>
      <c r="AT36" s="57"/>
      <c r="AU36" s="57"/>
      <c r="AV36" s="57"/>
      <c r="AW36" s="57"/>
      <c r="AX36" s="57"/>
      <c r="AY36" s="57"/>
      <c r="AZ36" s="57"/>
      <c r="BA36" s="57"/>
      <c r="BB36" s="57"/>
      <c r="BC36" s="57"/>
      <c r="BD36" s="57"/>
      <c r="BE36" s="57"/>
      <c r="BF36" s="57"/>
      <c r="BG36" s="58"/>
      <c r="BH36" s="58"/>
      <c r="BI36" s="58"/>
      <c r="BJ36" s="59"/>
      <c r="BK36" s="59"/>
      <c r="BL36" s="59"/>
      <c r="BM36" s="59"/>
      <c r="BN36" s="59"/>
      <c r="BO36" s="59"/>
      <c r="BP36" s="59"/>
      <c r="BQ36" s="59"/>
      <c r="BR36" s="59"/>
      <c r="BS36" s="59"/>
      <c r="BT36" s="59"/>
      <c r="BU36" s="59"/>
      <c r="BV36" s="59"/>
      <c r="BW36" s="59"/>
      <c r="BX36" s="59"/>
      <c r="BY36" s="59"/>
      <c r="BZ36" s="59"/>
      <c r="CA36" s="59"/>
      <c r="CB36" s="59"/>
      <c r="CC36" s="59"/>
      <c r="CD36" s="60"/>
      <c r="CE36" s="60"/>
      <c r="CF36" s="60"/>
      <c r="CG36" s="60"/>
      <c r="CH36" s="60"/>
      <c r="CI36" s="60"/>
      <c r="CJ36" s="60"/>
      <c r="CK36" s="58"/>
      <c r="CL36" s="58"/>
      <c r="CM36" s="58"/>
      <c r="CN36" s="59"/>
      <c r="CO36" s="59"/>
      <c r="CP36" s="59"/>
      <c r="CQ36" s="59"/>
      <c r="CR36" s="59"/>
      <c r="CS36" s="59"/>
      <c r="CT36" s="59"/>
      <c r="CU36" s="59"/>
      <c r="CV36" s="59"/>
      <c r="CW36" s="59"/>
      <c r="CX36" s="59"/>
      <c r="CY36" s="59"/>
      <c r="CZ36" s="59"/>
      <c r="DA36" s="59"/>
      <c r="DB36" s="59"/>
      <c r="DC36" s="59"/>
      <c r="DD36" s="59"/>
      <c r="DE36" s="59"/>
      <c r="DF36" s="59"/>
      <c r="DG36" s="59"/>
      <c r="DH36" s="15"/>
      <c r="DI36" s="15"/>
      <c r="DJ36" s="15"/>
      <c r="DK36" s="15"/>
      <c r="DL36" s="15"/>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38"/>
      <c r="EO36" s="15"/>
      <c r="EP36" s="15"/>
      <c r="EQ36" s="15"/>
      <c r="ER36" s="15"/>
      <c r="ES36" s="15"/>
      <c r="ET36" s="15"/>
      <c r="EU36" s="15"/>
      <c r="EV36" s="15"/>
      <c r="EW36" s="15"/>
      <c r="EX36" s="15"/>
      <c r="EY36" s="15"/>
      <c r="EZ36" s="15"/>
      <c r="FA36" s="15"/>
      <c r="FB36" s="15"/>
      <c r="FC36" s="15"/>
      <c r="FD36" s="15"/>
      <c r="FE36" s="15"/>
      <c r="FF36" s="15"/>
      <c r="FG36" s="15"/>
      <c r="FJ36" s="16"/>
      <c r="FK36" s="103"/>
      <c r="FL36" s="104"/>
      <c r="FM36" s="104"/>
      <c r="FN36" s="104"/>
      <c r="FO36" s="104"/>
      <c r="FP36" s="105"/>
      <c r="FQ36" s="14"/>
      <c r="FR36" s="14"/>
      <c r="FS36" s="14"/>
      <c r="FT36" s="14"/>
      <c r="FU36" s="63"/>
      <c r="FV36" s="63"/>
      <c r="FW36" s="63"/>
      <c r="FX36" s="63"/>
      <c r="FY36" s="63"/>
    </row>
    <row r="37" spans="2:211" ht="4.5" customHeight="1" x14ac:dyDescent="0.2">
      <c r="B37" s="17"/>
      <c r="C37" s="17"/>
      <c r="D37" s="17"/>
      <c r="E37" s="17"/>
      <c r="F37" s="17"/>
      <c r="G37" s="17"/>
      <c r="H37" s="17"/>
      <c r="I37" s="17"/>
      <c r="J37" s="17"/>
      <c r="K37" s="17"/>
      <c r="L37" s="17"/>
      <c r="M37" s="17"/>
      <c r="N37" s="17"/>
      <c r="O37" s="17"/>
      <c r="P37" s="17"/>
      <c r="Q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42"/>
      <c r="DR37" s="42"/>
      <c r="FC37" s="15"/>
      <c r="FD37" s="15"/>
      <c r="FE37" s="15"/>
      <c r="FF37" s="15"/>
      <c r="FJ37" s="16"/>
      <c r="FK37" s="103"/>
      <c r="FL37" s="104"/>
      <c r="FM37" s="104"/>
      <c r="FN37" s="104"/>
      <c r="FO37" s="104"/>
      <c r="FP37" s="105"/>
      <c r="FQ37" s="14"/>
      <c r="FR37" s="14"/>
      <c r="FS37" s="14"/>
      <c r="FT37" s="14"/>
      <c r="FU37" s="37"/>
      <c r="FV37" s="63"/>
      <c r="FW37" s="63"/>
      <c r="FX37" s="63"/>
      <c r="FY37" s="63"/>
      <c r="GQ37" s="15"/>
      <c r="GR37" s="15"/>
      <c r="GS37" s="15"/>
      <c r="GT37" s="15"/>
      <c r="GU37" s="15"/>
      <c r="GV37" s="15"/>
      <c r="GW37" s="15"/>
      <c r="GX37" s="15"/>
      <c r="GY37" s="15"/>
      <c r="GZ37" s="15"/>
      <c r="HA37" s="15"/>
      <c r="HB37" s="15"/>
      <c r="HC37" s="15"/>
    </row>
    <row r="38" spans="2:211" ht="4.5" customHeight="1" x14ac:dyDescent="0.2">
      <c r="B38" s="305" t="s">
        <v>1129</v>
      </c>
      <c r="C38" s="305"/>
      <c r="D38" s="305"/>
      <c r="E38" s="305"/>
      <c r="F38" s="305"/>
      <c r="G38" s="305"/>
      <c r="H38" s="305"/>
      <c r="I38" s="305"/>
      <c r="J38" s="305"/>
      <c r="K38" s="305"/>
      <c r="L38" s="305"/>
      <c r="M38" s="305"/>
      <c r="N38" s="305"/>
      <c r="O38" s="305"/>
      <c r="P38" s="305"/>
      <c r="Q38" s="305"/>
      <c r="R38" s="308" t="str">
        <f>IF(Sheet1!D3=0,"",Sheet1!D4)</f>
        <v/>
      </c>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10"/>
      <c r="BB38" s="17"/>
      <c r="BC38" s="305" t="s">
        <v>1023</v>
      </c>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13"/>
      <c r="CF38" s="348" t="str">
        <f>IF(Sheet1!D3=0,"",Sheet1!D3)</f>
        <v/>
      </c>
      <c r="CG38" s="349"/>
      <c r="CH38" s="349"/>
      <c r="CI38" s="349"/>
      <c r="CJ38" s="349"/>
      <c r="CK38" s="349"/>
      <c r="CL38" s="350"/>
      <c r="CM38" s="19"/>
      <c r="CN38" s="357" t="s">
        <v>1106</v>
      </c>
      <c r="CO38" s="357"/>
      <c r="CP38" s="357"/>
      <c r="CQ38" s="357"/>
      <c r="CR38" s="357"/>
      <c r="CS38" s="357"/>
      <c r="CT38" s="357"/>
      <c r="CU38" s="357"/>
      <c r="CV38" s="357"/>
      <c r="CW38" s="357"/>
      <c r="CX38" s="357"/>
      <c r="CY38" s="357"/>
      <c r="CZ38" s="357"/>
      <c r="DA38" s="357"/>
      <c r="DB38" s="357"/>
      <c r="DC38" s="357"/>
      <c r="DD38" s="17"/>
      <c r="DE38" s="364" t="str">
        <f>IF(Sheet1!B18=0,"",Sheet1!B18)</f>
        <v/>
      </c>
      <c r="DF38" s="365"/>
      <c r="DG38" s="365"/>
      <c r="DH38" s="365"/>
      <c r="DI38" s="365"/>
      <c r="DJ38" s="365"/>
      <c r="DK38" s="365"/>
      <c r="DL38" s="365"/>
      <c r="DM38" s="365"/>
      <c r="DN38" s="365"/>
      <c r="DO38" s="366"/>
      <c r="DP38" s="61"/>
      <c r="DQ38" s="61"/>
      <c r="DR38" s="61"/>
      <c r="DS38" s="61"/>
      <c r="FC38" s="15"/>
      <c r="FD38" s="15"/>
      <c r="FE38" s="15"/>
      <c r="FF38" s="15"/>
      <c r="FJ38" s="16"/>
      <c r="FK38" s="103"/>
      <c r="FL38" s="104"/>
      <c r="FM38" s="104"/>
      <c r="FN38" s="104"/>
      <c r="FO38" s="104"/>
      <c r="FP38" s="105"/>
      <c r="FQ38" s="14"/>
      <c r="FR38" s="14"/>
      <c r="FS38" s="14"/>
      <c r="FT38" s="14"/>
      <c r="FU38" s="37"/>
      <c r="FV38" s="63"/>
      <c r="FW38" s="63"/>
      <c r="FX38" s="63"/>
      <c r="FY38" s="63"/>
    </row>
    <row r="39" spans="2:211" ht="4.5" customHeight="1" x14ac:dyDescent="0.2">
      <c r="B39" s="305"/>
      <c r="C39" s="305"/>
      <c r="D39" s="305"/>
      <c r="E39" s="305"/>
      <c r="F39" s="305"/>
      <c r="G39" s="305"/>
      <c r="H39" s="305"/>
      <c r="I39" s="305"/>
      <c r="J39" s="305"/>
      <c r="K39" s="305"/>
      <c r="L39" s="305"/>
      <c r="M39" s="305"/>
      <c r="N39" s="305"/>
      <c r="O39" s="305"/>
      <c r="P39" s="305"/>
      <c r="Q39" s="305"/>
      <c r="R39" s="311"/>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3"/>
      <c r="BB39" s="17"/>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13"/>
      <c r="CF39" s="351"/>
      <c r="CG39" s="352"/>
      <c r="CH39" s="352"/>
      <c r="CI39" s="352"/>
      <c r="CJ39" s="352"/>
      <c r="CK39" s="352"/>
      <c r="CL39" s="353"/>
      <c r="CM39" s="19"/>
      <c r="CN39" s="357"/>
      <c r="CO39" s="357"/>
      <c r="CP39" s="357"/>
      <c r="CQ39" s="357"/>
      <c r="CR39" s="357"/>
      <c r="CS39" s="357"/>
      <c r="CT39" s="357"/>
      <c r="CU39" s="357"/>
      <c r="CV39" s="357"/>
      <c r="CW39" s="357"/>
      <c r="CX39" s="357"/>
      <c r="CY39" s="357"/>
      <c r="CZ39" s="357"/>
      <c r="DA39" s="357"/>
      <c r="DB39" s="357"/>
      <c r="DC39" s="357"/>
      <c r="DD39" s="17"/>
      <c r="DE39" s="367"/>
      <c r="DF39" s="368"/>
      <c r="DG39" s="368"/>
      <c r="DH39" s="368"/>
      <c r="DI39" s="368"/>
      <c r="DJ39" s="368"/>
      <c r="DK39" s="368"/>
      <c r="DL39" s="368"/>
      <c r="DM39" s="368"/>
      <c r="DN39" s="368"/>
      <c r="DO39" s="369"/>
      <c r="DP39" s="61"/>
      <c r="DQ39" s="61"/>
      <c r="DR39" s="61"/>
      <c r="DS39" s="61"/>
      <c r="FC39" s="15"/>
      <c r="FD39" s="15"/>
      <c r="FE39" s="15"/>
      <c r="FF39" s="15"/>
      <c r="FJ39" s="16"/>
      <c r="FK39" s="103"/>
      <c r="FL39" s="104"/>
      <c r="FM39" s="104"/>
      <c r="FN39" s="104"/>
      <c r="FO39" s="104"/>
      <c r="FP39" s="105"/>
      <c r="FU39" s="37"/>
      <c r="FV39" s="63"/>
      <c r="FW39" s="63"/>
      <c r="FX39" s="63"/>
      <c r="FY39" s="63"/>
    </row>
    <row r="40" spans="2:211" ht="4.5" customHeight="1" x14ac:dyDescent="0.2">
      <c r="B40" s="305"/>
      <c r="C40" s="305"/>
      <c r="D40" s="305"/>
      <c r="E40" s="305"/>
      <c r="F40" s="305"/>
      <c r="G40" s="305"/>
      <c r="H40" s="305"/>
      <c r="I40" s="305"/>
      <c r="J40" s="305"/>
      <c r="K40" s="305"/>
      <c r="L40" s="305"/>
      <c r="M40" s="305"/>
      <c r="N40" s="305"/>
      <c r="O40" s="305"/>
      <c r="P40" s="305"/>
      <c r="Q40" s="305"/>
      <c r="R40" s="314"/>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6"/>
      <c r="BB40" s="17"/>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13"/>
      <c r="CF40" s="354"/>
      <c r="CG40" s="355"/>
      <c r="CH40" s="355"/>
      <c r="CI40" s="355"/>
      <c r="CJ40" s="355"/>
      <c r="CK40" s="355"/>
      <c r="CL40" s="356"/>
      <c r="CM40" s="19"/>
      <c r="CN40" s="357"/>
      <c r="CO40" s="357"/>
      <c r="CP40" s="357"/>
      <c r="CQ40" s="357"/>
      <c r="CR40" s="357"/>
      <c r="CS40" s="357"/>
      <c r="CT40" s="357"/>
      <c r="CU40" s="357"/>
      <c r="CV40" s="357"/>
      <c r="CW40" s="357"/>
      <c r="CX40" s="357"/>
      <c r="CY40" s="357"/>
      <c r="CZ40" s="357"/>
      <c r="DA40" s="357"/>
      <c r="DB40" s="357"/>
      <c r="DC40" s="357"/>
      <c r="DD40" s="17"/>
      <c r="DE40" s="370"/>
      <c r="DF40" s="371"/>
      <c r="DG40" s="371"/>
      <c r="DH40" s="371"/>
      <c r="DI40" s="371"/>
      <c r="DJ40" s="371"/>
      <c r="DK40" s="371"/>
      <c r="DL40" s="371"/>
      <c r="DM40" s="371"/>
      <c r="DN40" s="371"/>
      <c r="DO40" s="372"/>
      <c r="DP40" s="61"/>
      <c r="DQ40" s="61"/>
      <c r="DR40" s="61"/>
      <c r="DS40" s="61"/>
      <c r="FC40" s="15"/>
      <c r="FD40" s="15"/>
      <c r="FE40" s="15"/>
      <c r="FF40" s="15"/>
      <c r="FJ40" s="16"/>
      <c r="FK40" s="103"/>
      <c r="FL40" s="104"/>
      <c r="FM40" s="104"/>
      <c r="FN40" s="104"/>
      <c r="FO40" s="104"/>
      <c r="FP40" s="105"/>
      <c r="FQ40" s="14"/>
      <c r="FR40" s="14"/>
      <c r="FS40" s="14"/>
      <c r="FT40" s="14"/>
      <c r="FU40" s="37"/>
      <c r="FV40" s="63"/>
      <c r="FW40" s="63"/>
      <c r="FX40" s="63"/>
      <c r="FY40" s="63"/>
    </row>
    <row r="41" spans="2:211" ht="4.5" customHeight="1" x14ac:dyDescent="0.2">
      <c r="B41" s="17"/>
      <c r="C41" s="17"/>
      <c r="D41" s="17"/>
      <c r="E41" s="17"/>
      <c r="F41" s="17"/>
      <c r="G41" s="17"/>
      <c r="H41" s="17"/>
      <c r="I41" s="17"/>
      <c r="J41" s="17"/>
      <c r="K41" s="17"/>
      <c r="L41" s="17"/>
      <c r="M41" s="17"/>
      <c r="N41" s="17"/>
      <c r="O41" s="17"/>
      <c r="P41" s="17"/>
      <c r="Q41" s="17"/>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21"/>
      <c r="BC41" s="21"/>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21"/>
      <c r="CC41" s="21"/>
      <c r="CD41" s="21"/>
      <c r="CE41" s="18"/>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21"/>
      <c r="DE41" s="22"/>
      <c r="DF41" s="22"/>
      <c r="DG41" s="22"/>
      <c r="DH41" s="22"/>
      <c r="DI41" s="22"/>
      <c r="DJ41" s="22"/>
      <c r="DK41" s="22"/>
      <c r="DL41" s="22"/>
      <c r="DM41" s="22"/>
      <c r="DN41" s="22"/>
      <c r="DO41" s="22"/>
      <c r="DP41" s="61"/>
      <c r="DQ41" s="61"/>
      <c r="DR41" s="61"/>
      <c r="DS41" s="61"/>
      <c r="DT41" s="63"/>
      <c r="DU41" s="63"/>
      <c r="DV41" s="63"/>
      <c r="DW41" s="63"/>
      <c r="DX41" s="63"/>
      <c r="DY41" s="63"/>
      <c r="DZ41" s="63"/>
      <c r="EA41" s="63"/>
      <c r="EB41" s="63"/>
      <c r="EC41" s="63"/>
      <c r="ED41" s="63"/>
      <c r="EE41" s="63"/>
      <c r="EF41" s="63"/>
      <c r="FC41" s="15"/>
      <c r="FD41" s="15"/>
      <c r="FE41" s="15"/>
      <c r="FF41" s="15"/>
      <c r="FJ41" s="16"/>
      <c r="FK41" s="103"/>
      <c r="FL41" s="104"/>
      <c r="FM41" s="104"/>
      <c r="FN41" s="104"/>
      <c r="FO41" s="104"/>
      <c r="FP41" s="105"/>
      <c r="FQ41" s="14"/>
      <c r="FR41" s="14"/>
      <c r="FS41" s="14"/>
      <c r="FT41" s="14"/>
      <c r="FU41" s="37"/>
      <c r="FV41" s="63"/>
      <c r="FW41" s="63"/>
      <c r="FX41" s="63"/>
      <c r="FY41" s="63"/>
    </row>
    <row r="42" spans="2:211" ht="4.5" customHeight="1" thickBot="1" x14ac:dyDescent="0.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64"/>
      <c r="FD42" s="64"/>
      <c r="FE42" s="64"/>
      <c r="FF42" s="64"/>
      <c r="FG42" s="64"/>
      <c r="FH42" s="56"/>
      <c r="FI42" s="56"/>
      <c r="FJ42" s="16"/>
      <c r="FK42" s="103"/>
      <c r="FL42" s="104"/>
      <c r="FM42" s="104"/>
      <c r="FN42" s="104"/>
      <c r="FO42" s="104"/>
      <c r="FP42" s="105"/>
      <c r="FQ42" s="14"/>
      <c r="FR42" s="14"/>
      <c r="FS42" s="14"/>
      <c r="FT42" s="14"/>
      <c r="FU42" s="37"/>
      <c r="FV42" s="63"/>
      <c r="FW42" s="63"/>
      <c r="FX42" s="63"/>
      <c r="FY42" s="63"/>
    </row>
    <row r="43" spans="2:211" ht="4.5" customHeight="1" x14ac:dyDescent="0.2">
      <c r="B43" s="170" t="s">
        <v>1024</v>
      </c>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2"/>
      <c r="AM43" s="146" t="s">
        <v>1025</v>
      </c>
      <c r="AN43" s="147"/>
      <c r="AO43" s="147"/>
      <c r="AP43" s="147"/>
      <c r="AQ43" s="147"/>
      <c r="AR43" s="147"/>
      <c r="AS43" s="147"/>
      <c r="AT43" s="147"/>
      <c r="AU43" s="147"/>
      <c r="AV43" s="147"/>
      <c r="AW43" s="147"/>
      <c r="AX43" s="147"/>
      <c r="AY43" s="147"/>
      <c r="AZ43" s="147"/>
      <c r="BA43" s="147"/>
      <c r="BB43" s="148"/>
      <c r="BC43" s="19"/>
      <c r="BD43" s="19"/>
      <c r="BE43" s="152" t="s">
        <v>1026</v>
      </c>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4"/>
      <c r="CC43" s="19"/>
      <c r="CD43" s="19"/>
      <c r="CE43" s="146" t="s">
        <v>1027</v>
      </c>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8"/>
      <c r="DC43" s="19"/>
      <c r="DD43" s="19"/>
      <c r="DE43" s="146" t="s">
        <v>1028</v>
      </c>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8"/>
      <c r="EC43" s="65"/>
      <c r="ED43" s="65"/>
      <c r="EE43" s="146" t="s">
        <v>1029</v>
      </c>
      <c r="EF43" s="147"/>
      <c r="EG43" s="147"/>
      <c r="EH43" s="147"/>
      <c r="EI43" s="147"/>
      <c r="EJ43" s="147"/>
      <c r="EK43" s="147"/>
      <c r="EL43" s="147"/>
      <c r="EM43" s="147"/>
      <c r="EN43" s="147"/>
      <c r="EO43" s="147"/>
      <c r="EP43" s="147"/>
      <c r="EQ43" s="147"/>
      <c r="ER43" s="147"/>
      <c r="ES43" s="147"/>
      <c r="ET43" s="147"/>
      <c r="EU43" s="147"/>
      <c r="EV43" s="147"/>
      <c r="EW43" s="147"/>
      <c r="EX43" s="147"/>
      <c r="EY43" s="147"/>
      <c r="EZ43" s="147"/>
      <c r="FA43" s="147"/>
      <c r="FB43" s="148"/>
      <c r="FC43" s="15"/>
      <c r="FD43" s="15"/>
      <c r="FE43" s="15"/>
      <c r="FF43" s="15"/>
      <c r="FJ43" s="16"/>
      <c r="FK43" s="103"/>
      <c r="FL43" s="104"/>
      <c r="FM43" s="104"/>
      <c r="FN43" s="104"/>
      <c r="FO43" s="104"/>
      <c r="FP43" s="105"/>
      <c r="FQ43" s="14"/>
      <c r="FR43" s="14"/>
      <c r="FS43" s="14"/>
      <c r="FT43" s="14"/>
      <c r="FU43" s="37"/>
      <c r="FV43" s="63"/>
      <c r="FW43" s="63"/>
      <c r="FX43" s="63"/>
      <c r="FY43" s="63"/>
    </row>
    <row r="44" spans="2:211" ht="4.5" customHeight="1" x14ac:dyDescent="0.2">
      <c r="B44" s="173"/>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5"/>
      <c r="AM44" s="149"/>
      <c r="AN44" s="150"/>
      <c r="AO44" s="150"/>
      <c r="AP44" s="150"/>
      <c r="AQ44" s="150"/>
      <c r="AR44" s="150"/>
      <c r="AS44" s="150"/>
      <c r="AT44" s="150"/>
      <c r="AU44" s="150"/>
      <c r="AV44" s="150"/>
      <c r="AW44" s="150"/>
      <c r="AX44" s="150"/>
      <c r="AY44" s="150"/>
      <c r="AZ44" s="150"/>
      <c r="BA44" s="150"/>
      <c r="BB44" s="151"/>
      <c r="BC44" s="19"/>
      <c r="BD44" s="19"/>
      <c r="BE44" s="155"/>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7"/>
      <c r="CC44" s="19"/>
      <c r="CD44" s="19"/>
      <c r="CE44" s="149"/>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1"/>
      <c r="DC44" s="19"/>
      <c r="DD44" s="19"/>
      <c r="DE44" s="149"/>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1"/>
      <c r="EC44" s="65"/>
      <c r="ED44" s="65"/>
      <c r="EE44" s="149"/>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1"/>
      <c r="FC44" s="15"/>
      <c r="FD44" s="15"/>
      <c r="FE44" s="15"/>
      <c r="FF44" s="15"/>
      <c r="FJ44" s="16"/>
      <c r="FK44" s="103"/>
      <c r="FL44" s="104"/>
      <c r="FM44" s="104"/>
      <c r="FN44" s="104"/>
      <c r="FO44" s="104"/>
      <c r="FP44" s="105"/>
      <c r="FQ44" s="14"/>
      <c r="FR44" s="14"/>
      <c r="FS44" s="14"/>
      <c r="FT44" s="14"/>
    </row>
    <row r="45" spans="2:211" ht="4.5" customHeight="1" x14ac:dyDescent="0.2">
      <c r="B45" s="173"/>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5"/>
      <c r="AM45" s="149"/>
      <c r="AN45" s="150"/>
      <c r="AO45" s="150"/>
      <c r="AP45" s="150"/>
      <c r="AQ45" s="150"/>
      <c r="AR45" s="150"/>
      <c r="AS45" s="150"/>
      <c r="AT45" s="150"/>
      <c r="AU45" s="150"/>
      <c r="AV45" s="150"/>
      <c r="AW45" s="150"/>
      <c r="AX45" s="150"/>
      <c r="AY45" s="150"/>
      <c r="AZ45" s="150"/>
      <c r="BA45" s="150"/>
      <c r="BB45" s="151"/>
      <c r="BC45" s="19"/>
      <c r="BD45" s="19"/>
      <c r="BE45" s="158"/>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60"/>
      <c r="CC45" s="19"/>
      <c r="CD45" s="19"/>
      <c r="CE45" s="149"/>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1"/>
      <c r="DC45" s="19"/>
      <c r="DD45" s="19"/>
      <c r="DE45" s="149"/>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1"/>
      <c r="EC45" s="65"/>
      <c r="ED45" s="65"/>
      <c r="EE45" s="149"/>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1"/>
      <c r="FC45" s="15"/>
      <c r="FD45" s="15"/>
      <c r="FE45" s="15"/>
      <c r="FF45" s="15"/>
      <c r="FJ45" s="16"/>
      <c r="FK45" s="103"/>
      <c r="FL45" s="104"/>
      <c r="FM45" s="104"/>
      <c r="FN45" s="104"/>
      <c r="FO45" s="104"/>
      <c r="FP45" s="105"/>
      <c r="FQ45" s="14"/>
      <c r="FR45" s="14"/>
      <c r="FS45" s="14"/>
      <c r="FT45" s="14"/>
      <c r="FU45" s="14"/>
    </row>
    <row r="46" spans="2:211" ht="4.5" customHeight="1" x14ac:dyDescent="0.2">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5"/>
      <c r="AM46" s="196" t="s">
        <v>1030</v>
      </c>
      <c r="AN46" s="197"/>
      <c r="AO46" s="197"/>
      <c r="AP46" s="197"/>
      <c r="AQ46" s="197"/>
      <c r="AR46" s="197"/>
      <c r="AS46" s="197"/>
      <c r="AT46" s="197"/>
      <c r="AU46" s="197" t="s">
        <v>1031</v>
      </c>
      <c r="AV46" s="197"/>
      <c r="AW46" s="197"/>
      <c r="AX46" s="197"/>
      <c r="AY46" s="197"/>
      <c r="AZ46" s="197"/>
      <c r="BA46" s="197"/>
      <c r="BB46" s="261"/>
      <c r="BC46" s="25"/>
      <c r="BD46" s="25"/>
      <c r="BE46" s="196" t="s">
        <v>1030</v>
      </c>
      <c r="BF46" s="197"/>
      <c r="BG46" s="197"/>
      <c r="BH46" s="197"/>
      <c r="BI46" s="197"/>
      <c r="BJ46" s="197"/>
      <c r="BK46" s="197"/>
      <c r="BL46" s="197"/>
      <c r="BM46" s="197" t="s">
        <v>1031</v>
      </c>
      <c r="BN46" s="197"/>
      <c r="BO46" s="197"/>
      <c r="BP46" s="197"/>
      <c r="BQ46" s="197"/>
      <c r="BR46" s="197"/>
      <c r="BS46" s="197"/>
      <c r="BT46" s="197"/>
      <c r="BU46" s="137" t="s">
        <v>1151</v>
      </c>
      <c r="BV46" s="137"/>
      <c r="BW46" s="137"/>
      <c r="BX46" s="137"/>
      <c r="BY46" s="137"/>
      <c r="BZ46" s="137"/>
      <c r="CA46" s="137"/>
      <c r="CB46" s="138"/>
      <c r="CC46" s="25"/>
      <c r="CD46" s="25"/>
      <c r="CE46" s="196" t="s">
        <v>1030</v>
      </c>
      <c r="CF46" s="197"/>
      <c r="CG46" s="197"/>
      <c r="CH46" s="197"/>
      <c r="CI46" s="197"/>
      <c r="CJ46" s="197"/>
      <c r="CK46" s="197"/>
      <c r="CL46" s="197"/>
      <c r="CM46" s="197" t="s">
        <v>1031</v>
      </c>
      <c r="CN46" s="197"/>
      <c r="CO46" s="197"/>
      <c r="CP46" s="197"/>
      <c r="CQ46" s="197"/>
      <c r="CR46" s="197"/>
      <c r="CS46" s="197"/>
      <c r="CT46" s="197"/>
      <c r="CU46" s="137" t="s">
        <v>1151</v>
      </c>
      <c r="CV46" s="137"/>
      <c r="CW46" s="137"/>
      <c r="CX46" s="137"/>
      <c r="CY46" s="137"/>
      <c r="CZ46" s="137"/>
      <c r="DA46" s="137"/>
      <c r="DB46" s="138"/>
      <c r="DC46" s="25"/>
      <c r="DD46" s="25"/>
      <c r="DE46" s="196" t="s">
        <v>1030</v>
      </c>
      <c r="DF46" s="197"/>
      <c r="DG46" s="197"/>
      <c r="DH46" s="197"/>
      <c r="DI46" s="197"/>
      <c r="DJ46" s="197"/>
      <c r="DK46" s="197"/>
      <c r="DL46" s="197"/>
      <c r="DM46" s="197" t="s">
        <v>1031</v>
      </c>
      <c r="DN46" s="197"/>
      <c r="DO46" s="197"/>
      <c r="DP46" s="197"/>
      <c r="DQ46" s="197"/>
      <c r="DR46" s="197"/>
      <c r="DS46" s="197"/>
      <c r="DT46" s="197"/>
      <c r="DU46" s="137" t="s">
        <v>1151</v>
      </c>
      <c r="DV46" s="137"/>
      <c r="DW46" s="137"/>
      <c r="DX46" s="137"/>
      <c r="DY46" s="137"/>
      <c r="DZ46" s="137"/>
      <c r="EA46" s="137"/>
      <c r="EB46" s="138"/>
      <c r="EC46" s="25"/>
      <c r="ED46" s="25"/>
      <c r="EE46" s="196" t="s">
        <v>1030</v>
      </c>
      <c r="EF46" s="197"/>
      <c r="EG46" s="197"/>
      <c r="EH46" s="197"/>
      <c r="EI46" s="197"/>
      <c r="EJ46" s="197"/>
      <c r="EK46" s="197"/>
      <c r="EL46" s="197"/>
      <c r="EM46" s="197" t="s">
        <v>1031</v>
      </c>
      <c r="EN46" s="197"/>
      <c r="EO46" s="197"/>
      <c r="EP46" s="197"/>
      <c r="EQ46" s="197"/>
      <c r="ER46" s="197"/>
      <c r="ES46" s="197"/>
      <c r="ET46" s="197"/>
      <c r="EU46" s="137" t="s">
        <v>1151</v>
      </c>
      <c r="EV46" s="137"/>
      <c r="EW46" s="137"/>
      <c r="EX46" s="137"/>
      <c r="EY46" s="137"/>
      <c r="EZ46" s="137"/>
      <c r="FA46" s="137"/>
      <c r="FB46" s="138"/>
      <c r="FC46" s="15"/>
      <c r="FD46" s="15"/>
      <c r="FE46" s="15"/>
      <c r="FF46" s="15"/>
      <c r="FJ46" s="16"/>
      <c r="FK46" s="103"/>
      <c r="FL46" s="104"/>
      <c r="FM46" s="104"/>
      <c r="FN46" s="104"/>
      <c r="FO46" s="104"/>
      <c r="FP46" s="105"/>
      <c r="FQ46" s="14"/>
      <c r="FR46" s="14"/>
      <c r="FS46" s="14"/>
      <c r="FT46" s="14"/>
      <c r="FU46" s="14"/>
    </row>
    <row r="47" spans="2:211" ht="4.5" customHeight="1" x14ac:dyDescent="0.2">
      <c r="B47" s="173"/>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5"/>
      <c r="AM47" s="196"/>
      <c r="AN47" s="197"/>
      <c r="AO47" s="197"/>
      <c r="AP47" s="197"/>
      <c r="AQ47" s="197"/>
      <c r="AR47" s="197"/>
      <c r="AS47" s="197"/>
      <c r="AT47" s="197"/>
      <c r="AU47" s="197"/>
      <c r="AV47" s="197"/>
      <c r="AW47" s="197"/>
      <c r="AX47" s="197"/>
      <c r="AY47" s="197"/>
      <c r="AZ47" s="197"/>
      <c r="BA47" s="197"/>
      <c r="BB47" s="261"/>
      <c r="BC47" s="25"/>
      <c r="BD47" s="25"/>
      <c r="BE47" s="196"/>
      <c r="BF47" s="197"/>
      <c r="BG47" s="197"/>
      <c r="BH47" s="197"/>
      <c r="BI47" s="197"/>
      <c r="BJ47" s="197"/>
      <c r="BK47" s="197"/>
      <c r="BL47" s="197"/>
      <c r="BM47" s="197"/>
      <c r="BN47" s="197"/>
      <c r="BO47" s="197"/>
      <c r="BP47" s="197"/>
      <c r="BQ47" s="197"/>
      <c r="BR47" s="197"/>
      <c r="BS47" s="197"/>
      <c r="BT47" s="197"/>
      <c r="BU47" s="137"/>
      <c r="BV47" s="137"/>
      <c r="BW47" s="137"/>
      <c r="BX47" s="137"/>
      <c r="BY47" s="137"/>
      <c r="BZ47" s="137"/>
      <c r="CA47" s="137"/>
      <c r="CB47" s="138"/>
      <c r="CC47" s="25"/>
      <c r="CD47" s="25"/>
      <c r="CE47" s="196"/>
      <c r="CF47" s="197"/>
      <c r="CG47" s="197"/>
      <c r="CH47" s="197"/>
      <c r="CI47" s="197"/>
      <c r="CJ47" s="197"/>
      <c r="CK47" s="197"/>
      <c r="CL47" s="197"/>
      <c r="CM47" s="197"/>
      <c r="CN47" s="197"/>
      <c r="CO47" s="197"/>
      <c r="CP47" s="197"/>
      <c r="CQ47" s="197"/>
      <c r="CR47" s="197"/>
      <c r="CS47" s="197"/>
      <c r="CT47" s="197"/>
      <c r="CU47" s="137"/>
      <c r="CV47" s="137"/>
      <c r="CW47" s="137"/>
      <c r="CX47" s="137"/>
      <c r="CY47" s="137"/>
      <c r="CZ47" s="137"/>
      <c r="DA47" s="137"/>
      <c r="DB47" s="138"/>
      <c r="DC47" s="25"/>
      <c r="DD47" s="25"/>
      <c r="DE47" s="196"/>
      <c r="DF47" s="197"/>
      <c r="DG47" s="197"/>
      <c r="DH47" s="197"/>
      <c r="DI47" s="197"/>
      <c r="DJ47" s="197"/>
      <c r="DK47" s="197"/>
      <c r="DL47" s="197"/>
      <c r="DM47" s="197"/>
      <c r="DN47" s="197"/>
      <c r="DO47" s="197"/>
      <c r="DP47" s="197"/>
      <c r="DQ47" s="197"/>
      <c r="DR47" s="197"/>
      <c r="DS47" s="197"/>
      <c r="DT47" s="197"/>
      <c r="DU47" s="137"/>
      <c r="DV47" s="137"/>
      <c r="DW47" s="137"/>
      <c r="DX47" s="137"/>
      <c r="DY47" s="137"/>
      <c r="DZ47" s="137"/>
      <c r="EA47" s="137"/>
      <c r="EB47" s="138"/>
      <c r="EC47" s="25"/>
      <c r="ED47" s="25"/>
      <c r="EE47" s="196"/>
      <c r="EF47" s="197"/>
      <c r="EG47" s="197"/>
      <c r="EH47" s="197"/>
      <c r="EI47" s="197"/>
      <c r="EJ47" s="197"/>
      <c r="EK47" s="197"/>
      <c r="EL47" s="197"/>
      <c r="EM47" s="197"/>
      <c r="EN47" s="197"/>
      <c r="EO47" s="197"/>
      <c r="EP47" s="197"/>
      <c r="EQ47" s="197"/>
      <c r="ER47" s="197"/>
      <c r="ES47" s="197"/>
      <c r="ET47" s="197"/>
      <c r="EU47" s="137"/>
      <c r="EV47" s="137"/>
      <c r="EW47" s="137"/>
      <c r="EX47" s="137"/>
      <c r="EY47" s="137"/>
      <c r="EZ47" s="137"/>
      <c r="FA47" s="137"/>
      <c r="FB47" s="138"/>
      <c r="FC47" s="15"/>
      <c r="FD47" s="15"/>
      <c r="FE47" s="15"/>
      <c r="FF47" s="15"/>
      <c r="FJ47" s="16"/>
      <c r="FK47" s="103"/>
      <c r="FL47" s="104"/>
      <c r="FM47" s="104"/>
      <c r="FN47" s="104"/>
      <c r="FO47" s="104"/>
      <c r="FP47" s="105"/>
      <c r="FQ47" s="14"/>
      <c r="FR47" s="14"/>
      <c r="FS47" s="14"/>
      <c r="FT47" s="14"/>
      <c r="FU47" s="14"/>
    </row>
    <row r="48" spans="2:211" ht="4.5" customHeight="1" thickBot="1" x14ac:dyDescent="0.25">
      <c r="B48" s="176"/>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8"/>
      <c r="AM48" s="263"/>
      <c r="AN48" s="225"/>
      <c r="AO48" s="225"/>
      <c r="AP48" s="225"/>
      <c r="AQ48" s="225"/>
      <c r="AR48" s="225"/>
      <c r="AS48" s="225"/>
      <c r="AT48" s="225"/>
      <c r="AU48" s="225"/>
      <c r="AV48" s="225"/>
      <c r="AW48" s="225"/>
      <c r="AX48" s="225"/>
      <c r="AY48" s="225"/>
      <c r="AZ48" s="225"/>
      <c r="BA48" s="225"/>
      <c r="BB48" s="262"/>
      <c r="BC48" s="25"/>
      <c r="BD48" s="25"/>
      <c r="BE48" s="263"/>
      <c r="BF48" s="225"/>
      <c r="BG48" s="225"/>
      <c r="BH48" s="225"/>
      <c r="BI48" s="225"/>
      <c r="BJ48" s="225"/>
      <c r="BK48" s="225"/>
      <c r="BL48" s="225"/>
      <c r="BM48" s="225"/>
      <c r="BN48" s="225"/>
      <c r="BO48" s="225"/>
      <c r="BP48" s="225"/>
      <c r="BQ48" s="225"/>
      <c r="BR48" s="225"/>
      <c r="BS48" s="225"/>
      <c r="BT48" s="225"/>
      <c r="BU48" s="188"/>
      <c r="BV48" s="188"/>
      <c r="BW48" s="188"/>
      <c r="BX48" s="188"/>
      <c r="BY48" s="188"/>
      <c r="BZ48" s="188"/>
      <c r="CA48" s="188"/>
      <c r="CB48" s="189"/>
      <c r="CC48" s="25"/>
      <c r="CD48" s="25"/>
      <c r="CE48" s="198"/>
      <c r="CF48" s="199"/>
      <c r="CG48" s="199"/>
      <c r="CH48" s="199"/>
      <c r="CI48" s="199"/>
      <c r="CJ48" s="199"/>
      <c r="CK48" s="199"/>
      <c r="CL48" s="199"/>
      <c r="CM48" s="199"/>
      <c r="CN48" s="199"/>
      <c r="CO48" s="199"/>
      <c r="CP48" s="199"/>
      <c r="CQ48" s="199"/>
      <c r="CR48" s="199"/>
      <c r="CS48" s="199"/>
      <c r="CT48" s="199"/>
      <c r="CU48" s="139"/>
      <c r="CV48" s="139"/>
      <c r="CW48" s="139"/>
      <c r="CX48" s="139"/>
      <c r="CY48" s="139"/>
      <c r="CZ48" s="139"/>
      <c r="DA48" s="139"/>
      <c r="DB48" s="140"/>
      <c r="DC48" s="25"/>
      <c r="DD48" s="25"/>
      <c r="DE48" s="263"/>
      <c r="DF48" s="225"/>
      <c r="DG48" s="225"/>
      <c r="DH48" s="225"/>
      <c r="DI48" s="225"/>
      <c r="DJ48" s="225"/>
      <c r="DK48" s="225"/>
      <c r="DL48" s="225"/>
      <c r="DM48" s="225"/>
      <c r="DN48" s="225"/>
      <c r="DO48" s="225"/>
      <c r="DP48" s="225"/>
      <c r="DQ48" s="225"/>
      <c r="DR48" s="225"/>
      <c r="DS48" s="225"/>
      <c r="DT48" s="225"/>
      <c r="DU48" s="188"/>
      <c r="DV48" s="188"/>
      <c r="DW48" s="188"/>
      <c r="DX48" s="188"/>
      <c r="DY48" s="188"/>
      <c r="DZ48" s="188"/>
      <c r="EA48" s="188"/>
      <c r="EB48" s="189"/>
      <c r="EC48" s="25"/>
      <c r="ED48" s="25"/>
      <c r="EE48" s="263"/>
      <c r="EF48" s="225"/>
      <c r="EG48" s="225"/>
      <c r="EH48" s="225"/>
      <c r="EI48" s="225"/>
      <c r="EJ48" s="225"/>
      <c r="EK48" s="225"/>
      <c r="EL48" s="225"/>
      <c r="EM48" s="225"/>
      <c r="EN48" s="225"/>
      <c r="EO48" s="225"/>
      <c r="EP48" s="225"/>
      <c r="EQ48" s="225"/>
      <c r="ER48" s="225"/>
      <c r="ES48" s="225"/>
      <c r="ET48" s="225"/>
      <c r="EU48" s="188"/>
      <c r="EV48" s="188"/>
      <c r="EW48" s="188"/>
      <c r="EX48" s="188"/>
      <c r="EY48" s="188"/>
      <c r="EZ48" s="188"/>
      <c r="FA48" s="188"/>
      <c r="FB48" s="189"/>
      <c r="FC48" s="15"/>
      <c r="FD48" s="15"/>
      <c r="FE48" s="15"/>
      <c r="FF48" s="15"/>
      <c r="FJ48" s="16"/>
      <c r="FK48" s="103"/>
      <c r="FL48" s="104"/>
      <c r="FM48" s="104"/>
      <c r="FN48" s="104"/>
      <c r="FO48" s="104"/>
      <c r="FP48" s="105"/>
      <c r="FR48" s="14"/>
      <c r="FS48" s="14"/>
      <c r="FT48" s="14"/>
      <c r="FU48" s="14"/>
    </row>
    <row r="49" spans="2:195" ht="4.5" customHeight="1" x14ac:dyDescent="0.2">
      <c r="B49" s="141" t="s">
        <v>1032</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3"/>
      <c r="AM49" s="284" t="str">
        <f>IF(Sheet1!D3=0,"",Sheet1!B2)</f>
        <v/>
      </c>
      <c r="AN49" s="285"/>
      <c r="AO49" s="285"/>
      <c r="AP49" s="285"/>
      <c r="AQ49" s="285"/>
      <c r="AR49" s="285"/>
      <c r="AS49" s="285"/>
      <c r="AT49" s="285"/>
      <c r="AU49" s="182" t="str">
        <f>IF(AM49="","",AM49/DE38)</f>
        <v/>
      </c>
      <c r="AV49" s="182"/>
      <c r="AW49" s="182"/>
      <c r="AX49" s="182"/>
      <c r="AY49" s="182"/>
      <c r="AZ49" s="182"/>
      <c r="BA49" s="182"/>
      <c r="BB49" s="226"/>
      <c r="BC49" s="66"/>
      <c r="BD49" s="66"/>
      <c r="BE49" s="295"/>
      <c r="BF49" s="296"/>
      <c r="BG49" s="296"/>
      <c r="BH49" s="296"/>
      <c r="BI49" s="296"/>
      <c r="BJ49" s="296"/>
      <c r="BK49" s="296"/>
      <c r="BL49" s="296"/>
      <c r="BM49" s="237" t="str">
        <f>IF(BE49="","",IF(BE49+BE52&lt;1,0,BE49/(BE52+BE49)))</f>
        <v/>
      </c>
      <c r="BN49" s="237"/>
      <c r="BO49" s="237"/>
      <c r="BP49" s="237"/>
      <c r="BQ49" s="237"/>
      <c r="BR49" s="237"/>
      <c r="BS49" s="237"/>
      <c r="BT49" s="237"/>
      <c r="BU49" s="237" t="str">
        <f>IF(BE49="","",IF(BE49+BE52&lt;1,0,(BM49-AU49)))</f>
        <v/>
      </c>
      <c r="BV49" s="237"/>
      <c r="BW49" s="237"/>
      <c r="BX49" s="237"/>
      <c r="BY49" s="237"/>
      <c r="BZ49" s="237"/>
      <c r="CA49" s="237"/>
      <c r="CB49" s="238"/>
      <c r="CC49" s="66"/>
      <c r="CD49" s="66"/>
      <c r="CE49" s="207"/>
      <c r="CF49" s="208"/>
      <c r="CG49" s="208"/>
      <c r="CH49" s="208"/>
      <c r="CI49" s="208"/>
      <c r="CJ49" s="208"/>
      <c r="CK49" s="208"/>
      <c r="CL49" s="209"/>
      <c r="CM49" s="216" t="str">
        <f>IF(CE49="","",IF(CE49+CE52&lt;1,0,CE49/(CE49+CE52)))</f>
        <v/>
      </c>
      <c r="CN49" s="217"/>
      <c r="CO49" s="217"/>
      <c r="CP49" s="217"/>
      <c r="CQ49" s="217"/>
      <c r="CR49" s="217"/>
      <c r="CS49" s="217"/>
      <c r="CT49" s="218"/>
      <c r="CU49" s="216" t="str">
        <f>IF(CE49="","",IF(CE49+CE52&lt;1,0,(CM49-AU49)))</f>
        <v/>
      </c>
      <c r="CV49" s="217"/>
      <c r="CW49" s="217"/>
      <c r="CX49" s="217"/>
      <c r="CY49" s="217"/>
      <c r="CZ49" s="217"/>
      <c r="DA49" s="217"/>
      <c r="DB49" s="358"/>
      <c r="DC49" s="66"/>
      <c r="DD49" s="66"/>
      <c r="DE49" s="200"/>
      <c r="DF49" s="201"/>
      <c r="DG49" s="201"/>
      <c r="DH49" s="201"/>
      <c r="DI49" s="201"/>
      <c r="DJ49" s="201"/>
      <c r="DK49" s="201"/>
      <c r="DL49" s="201"/>
      <c r="DM49" s="182" t="str">
        <f>IF(DE49="","",IF(DE49+DE52&lt;1,0,DE49/(DE52+DE49)))</f>
        <v/>
      </c>
      <c r="DN49" s="182"/>
      <c r="DO49" s="182"/>
      <c r="DP49" s="182"/>
      <c r="DQ49" s="182"/>
      <c r="DR49" s="182"/>
      <c r="DS49" s="182"/>
      <c r="DT49" s="182"/>
      <c r="DU49" s="182" t="str">
        <f>IF(DE49="","",IF(DE49+DM49&lt;1,0,(DM49-AU49)))</f>
        <v/>
      </c>
      <c r="DV49" s="183"/>
      <c r="DW49" s="183"/>
      <c r="DX49" s="183"/>
      <c r="DY49" s="183"/>
      <c r="DZ49" s="183"/>
      <c r="EA49" s="183"/>
      <c r="EB49" s="184"/>
      <c r="EC49" s="66"/>
      <c r="ED49" s="66"/>
      <c r="EE49" s="200"/>
      <c r="EF49" s="201"/>
      <c r="EG49" s="201"/>
      <c r="EH49" s="201"/>
      <c r="EI49" s="201"/>
      <c r="EJ49" s="201"/>
      <c r="EK49" s="201"/>
      <c r="EL49" s="201"/>
      <c r="EM49" s="182" t="str">
        <f>IF(EE49="","",IF(EE49+EE52&lt;1,0,EE49/(EE52+EE49)))</f>
        <v/>
      </c>
      <c r="EN49" s="182"/>
      <c r="EO49" s="182"/>
      <c r="EP49" s="182"/>
      <c r="EQ49" s="182"/>
      <c r="ER49" s="182"/>
      <c r="ES49" s="182"/>
      <c r="ET49" s="182"/>
      <c r="EU49" s="182" t="str">
        <f>IF(EE49="","",IF(EE49+EM49&lt;1,0,(EM49-AU49)))</f>
        <v/>
      </c>
      <c r="EV49" s="183"/>
      <c r="EW49" s="183"/>
      <c r="EX49" s="183"/>
      <c r="EY49" s="183"/>
      <c r="EZ49" s="183"/>
      <c r="FA49" s="183"/>
      <c r="FB49" s="184"/>
      <c r="FC49" s="15"/>
      <c r="FD49" s="15"/>
      <c r="FE49" s="15"/>
      <c r="FF49" s="15"/>
      <c r="FJ49" s="16"/>
      <c r="FK49" s="103"/>
      <c r="FL49" s="104"/>
      <c r="FM49" s="104"/>
      <c r="FN49" s="104"/>
      <c r="FO49" s="104"/>
      <c r="FP49" s="105"/>
      <c r="FR49" s="14"/>
      <c r="FS49" s="14"/>
      <c r="FT49" s="14"/>
      <c r="FU49" s="14"/>
    </row>
    <row r="50" spans="2:195" ht="4.5" customHeight="1" x14ac:dyDescent="0.2">
      <c r="B50" s="112"/>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4"/>
      <c r="AM50" s="249"/>
      <c r="AN50" s="250"/>
      <c r="AO50" s="250"/>
      <c r="AP50" s="250"/>
      <c r="AQ50" s="250"/>
      <c r="AR50" s="250"/>
      <c r="AS50" s="250"/>
      <c r="AT50" s="250"/>
      <c r="AU50" s="161"/>
      <c r="AV50" s="161"/>
      <c r="AW50" s="161"/>
      <c r="AX50" s="161"/>
      <c r="AY50" s="161"/>
      <c r="AZ50" s="161"/>
      <c r="BA50" s="161"/>
      <c r="BB50" s="227"/>
      <c r="BC50" s="66"/>
      <c r="BD50" s="66"/>
      <c r="BE50" s="202"/>
      <c r="BF50" s="203"/>
      <c r="BG50" s="203"/>
      <c r="BH50" s="203"/>
      <c r="BI50" s="203"/>
      <c r="BJ50" s="203"/>
      <c r="BK50" s="203"/>
      <c r="BL50" s="203"/>
      <c r="BM50" s="161"/>
      <c r="BN50" s="161"/>
      <c r="BO50" s="161"/>
      <c r="BP50" s="161"/>
      <c r="BQ50" s="161"/>
      <c r="BR50" s="161"/>
      <c r="BS50" s="161"/>
      <c r="BT50" s="161"/>
      <c r="BU50" s="161"/>
      <c r="BV50" s="161"/>
      <c r="BW50" s="161"/>
      <c r="BX50" s="161"/>
      <c r="BY50" s="161"/>
      <c r="BZ50" s="161"/>
      <c r="CA50" s="161"/>
      <c r="CB50" s="227"/>
      <c r="CC50" s="66"/>
      <c r="CD50" s="66"/>
      <c r="CE50" s="210"/>
      <c r="CF50" s="211"/>
      <c r="CG50" s="211"/>
      <c r="CH50" s="211"/>
      <c r="CI50" s="211"/>
      <c r="CJ50" s="211"/>
      <c r="CK50" s="211"/>
      <c r="CL50" s="212"/>
      <c r="CM50" s="219"/>
      <c r="CN50" s="220"/>
      <c r="CO50" s="220"/>
      <c r="CP50" s="220"/>
      <c r="CQ50" s="220"/>
      <c r="CR50" s="220"/>
      <c r="CS50" s="220"/>
      <c r="CT50" s="221"/>
      <c r="CU50" s="219"/>
      <c r="CV50" s="220"/>
      <c r="CW50" s="220"/>
      <c r="CX50" s="220"/>
      <c r="CY50" s="220"/>
      <c r="CZ50" s="220"/>
      <c r="DA50" s="220"/>
      <c r="DB50" s="359"/>
      <c r="DC50" s="66"/>
      <c r="DD50" s="66"/>
      <c r="DE50" s="202"/>
      <c r="DF50" s="203"/>
      <c r="DG50" s="203"/>
      <c r="DH50" s="203"/>
      <c r="DI50" s="203"/>
      <c r="DJ50" s="203"/>
      <c r="DK50" s="203"/>
      <c r="DL50" s="203"/>
      <c r="DM50" s="161"/>
      <c r="DN50" s="161"/>
      <c r="DO50" s="161"/>
      <c r="DP50" s="161"/>
      <c r="DQ50" s="161"/>
      <c r="DR50" s="161"/>
      <c r="DS50" s="161"/>
      <c r="DT50" s="161"/>
      <c r="DU50" s="162"/>
      <c r="DV50" s="162"/>
      <c r="DW50" s="162"/>
      <c r="DX50" s="162"/>
      <c r="DY50" s="162"/>
      <c r="DZ50" s="162"/>
      <c r="EA50" s="162"/>
      <c r="EB50" s="163"/>
      <c r="EC50" s="66"/>
      <c r="ED50" s="66"/>
      <c r="EE50" s="202"/>
      <c r="EF50" s="203"/>
      <c r="EG50" s="203"/>
      <c r="EH50" s="203"/>
      <c r="EI50" s="203"/>
      <c r="EJ50" s="203"/>
      <c r="EK50" s="203"/>
      <c r="EL50" s="203"/>
      <c r="EM50" s="161"/>
      <c r="EN50" s="161"/>
      <c r="EO50" s="161"/>
      <c r="EP50" s="161"/>
      <c r="EQ50" s="161"/>
      <c r="ER50" s="161"/>
      <c r="ES50" s="161"/>
      <c r="ET50" s="161"/>
      <c r="EU50" s="162"/>
      <c r="EV50" s="162"/>
      <c r="EW50" s="162"/>
      <c r="EX50" s="162"/>
      <c r="EY50" s="162"/>
      <c r="EZ50" s="162"/>
      <c r="FA50" s="162"/>
      <c r="FB50" s="163"/>
      <c r="FC50" s="15"/>
      <c r="FD50" s="15"/>
      <c r="FE50" s="15"/>
      <c r="FF50" s="15"/>
      <c r="FJ50" s="16"/>
      <c r="FK50" s="103"/>
      <c r="FL50" s="104"/>
      <c r="FM50" s="104"/>
      <c r="FN50" s="104"/>
      <c r="FO50" s="104"/>
      <c r="FP50" s="105"/>
      <c r="FR50" s="14"/>
      <c r="FS50" s="14"/>
      <c r="FT50" s="14"/>
      <c r="FU50" s="14"/>
    </row>
    <row r="51" spans="2:195" ht="4.5" customHeight="1" x14ac:dyDescent="0.2">
      <c r="B51" s="115"/>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7"/>
      <c r="AM51" s="249"/>
      <c r="AN51" s="250"/>
      <c r="AO51" s="250"/>
      <c r="AP51" s="250"/>
      <c r="AQ51" s="250"/>
      <c r="AR51" s="250"/>
      <c r="AS51" s="250"/>
      <c r="AT51" s="250"/>
      <c r="AU51" s="161"/>
      <c r="AV51" s="161"/>
      <c r="AW51" s="161"/>
      <c r="AX51" s="161"/>
      <c r="AY51" s="161"/>
      <c r="AZ51" s="161"/>
      <c r="BA51" s="161"/>
      <c r="BB51" s="227"/>
      <c r="BC51" s="66"/>
      <c r="BD51" s="66"/>
      <c r="BE51" s="202"/>
      <c r="BF51" s="203"/>
      <c r="BG51" s="203"/>
      <c r="BH51" s="203"/>
      <c r="BI51" s="203"/>
      <c r="BJ51" s="203"/>
      <c r="BK51" s="203"/>
      <c r="BL51" s="203"/>
      <c r="BM51" s="161"/>
      <c r="BN51" s="161"/>
      <c r="BO51" s="161"/>
      <c r="BP51" s="161"/>
      <c r="BQ51" s="161"/>
      <c r="BR51" s="161"/>
      <c r="BS51" s="161"/>
      <c r="BT51" s="161"/>
      <c r="BU51" s="161"/>
      <c r="BV51" s="161"/>
      <c r="BW51" s="161"/>
      <c r="BX51" s="161"/>
      <c r="BY51" s="161"/>
      <c r="BZ51" s="161"/>
      <c r="CA51" s="161"/>
      <c r="CB51" s="227"/>
      <c r="CC51" s="66"/>
      <c r="CD51" s="66"/>
      <c r="CE51" s="213"/>
      <c r="CF51" s="214"/>
      <c r="CG51" s="214"/>
      <c r="CH51" s="214"/>
      <c r="CI51" s="214"/>
      <c r="CJ51" s="214"/>
      <c r="CK51" s="214"/>
      <c r="CL51" s="215"/>
      <c r="CM51" s="222"/>
      <c r="CN51" s="223"/>
      <c r="CO51" s="223"/>
      <c r="CP51" s="223"/>
      <c r="CQ51" s="223"/>
      <c r="CR51" s="223"/>
      <c r="CS51" s="223"/>
      <c r="CT51" s="224"/>
      <c r="CU51" s="222"/>
      <c r="CV51" s="223"/>
      <c r="CW51" s="223"/>
      <c r="CX51" s="223"/>
      <c r="CY51" s="223"/>
      <c r="CZ51" s="223"/>
      <c r="DA51" s="223"/>
      <c r="DB51" s="360"/>
      <c r="DC51" s="66"/>
      <c r="DD51" s="66"/>
      <c r="DE51" s="202"/>
      <c r="DF51" s="203"/>
      <c r="DG51" s="203"/>
      <c r="DH51" s="203"/>
      <c r="DI51" s="203"/>
      <c r="DJ51" s="203"/>
      <c r="DK51" s="203"/>
      <c r="DL51" s="203"/>
      <c r="DM51" s="161"/>
      <c r="DN51" s="161"/>
      <c r="DO51" s="161"/>
      <c r="DP51" s="161"/>
      <c r="DQ51" s="161"/>
      <c r="DR51" s="161"/>
      <c r="DS51" s="161"/>
      <c r="DT51" s="161"/>
      <c r="DU51" s="162"/>
      <c r="DV51" s="162"/>
      <c r="DW51" s="162"/>
      <c r="DX51" s="162"/>
      <c r="DY51" s="162"/>
      <c r="DZ51" s="162"/>
      <c r="EA51" s="162"/>
      <c r="EB51" s="163"/>
      <c r="EC51" s="66"/>
      <c r="ED51" s="66"/>
      <c r="EE51" s="202"/>
      <c r="EF51" s="203"/>
      <c r="EG51" s="203"/>
      <c r="EH51" s="203"/>
      <c r="EI51" s="203"/>
      <c r="EJ51" s="203"/>
      <c r="EK51" s="203"/>
      <c r="EL51" s="203"/>
      <c r="EM51" s="161"/>
      <c r="EN51" s="161"/>
      <c r="EO51" s="161"/>
      <c r="EP51" s="161"/>
      <c r="EQ51" s="161"/>
      <c r="ER51" s="161"/>
      <c r="ES51" s="161"/>
      <c r="ET51" s="161"/>
      <c r="EU51" s="162"/>
      <c r="EV51" s="162"/>
      <c r="EW51" s="162"/>
      <c r="EX51" s="162"/>
      <c r="EY51" s="162"/>
      <c r="EZ51" s="162"/>
      <c r="FA51" s="162"/>
      <c r="FB51" s="163"/>
      <c r="FC51" s="15"/>
      <c r="FD51" s="15"/>
      <c r="FE51" s="15"/>
      <c r="FF51" s="15"/>
      <c r="FJ51" s="16"/>
      <c r="FK51" s="103"/>
      <c r="FL51" s="104"/>
      <c r="FM51" s="104"/>
      <c r="FN51" s="104"/>
      <c r="FO51" s="104"/>
      <c r="FP51" s="105"/>
      <c r="FR51" s="14"/>
      <c r="FS51" s="14"/>
      <c r="FT51" s="14"/>
      <c r="FU51" s="14"/>
    </row>
    <row r="52" spans="2:195" ht="4.5" customHeight="1" x14ac:dyDescent="0.2">
      <c r="B52" s="109" t="s">
        <v>1019</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1"/>
      <c r="AM52" s="249" t="str">
        <f>IF(Sheet1!D3=0,"",Sheet1!B3)</f>
        <v/>
      </c>
      <c r="AN52" s="250"/>
      <c r="AO52" s="250"/>
      <c r="AP52" s="250"/>
      <c r="AQ52" s="250"/>
      <c r="AR52" s="250"/>
      <c r="AS52" s="250"/>
      <c r="AT52" s="250"/>
      <c r="AU52" s="161" t="str">
        <f>IF(AM52="","",AM52/DE38)</f>
        <v/>
      </c>
      <c r="AV52" s="161"/>
      <c r="AW52" s="161"/>
      <c r="AX52" s="161"/>
      <c r="AY52" s="161"/>
      <c r="AZ52" s="161"/>
      <c r="BA52" s="161"/>
      <c r="BB52" s="227"/>
      <c r="BC52" s="66"/>
      <c r="BD52" s="66"/>
      <c r="BE52" s="202"/>
      <c r="BF52" s="203"/>
      <c r="BG52" s="203"/>
      <c r="BH52" s="203"/>
      <c r="BI52" s="203"/>
      <c r="BJ52" s="203"/>
      <c r="BK52" s="203"/>
      <c r="BL52" s="203"/>
      <c r="BM52" s="161" t="str">
        <f>IF(BE52="","",IF(BE49+BE52&lt;1,0,BE52/(BE52+BE49)))</f>
        <v/>
      </c>
      <c r="BN52" s="161"/>
      <c r="BO52" s="161"/>
      <c r="BP52" s="161"/>
      <c r="BQ52" s="161"/>
      <c r="BR52" s="161"/>
      <c r="BS52" s="161"/>
      <c r="BT52" s="161"/>
      <c r="BU52" s="161" t="str">
        <f>IF(BE52="","",IF(BE49+BE52&lt;1,0,(BM52-AU52)))</f>
        <v/>
      </c>
      <c r="BV52" s="161"/>
      <c r="BW52" s="161"/>
      <c r="BX52" s="161"/>
      <c r="BY52" s="161"/>
      <c r="BZ52" s="161"/>
      <c r="CA52" s="161"/>
      <c r="CB52" s="227"/>
      <c r="CC52" s="66"/>
      <c r="CD52" s="66"/>
      <c r="CE52" s="202"/>
      <c r="CF52" s="203"/>
      <c r="CG52" s="203"/>
      <c r="CH52" s="203"/>
      <c r="CI52" s="203"/>
      <c r="CJ52" s="203"/>
      <c r="CK52" s="203"/>
      <c r="CL52" s="203"/>
      <c r="CM52" s="219" t="str">
        <f>IF(CE52="","",IF(CE49+CE52&lt;1,0,CE52/(CE49+CE52)))</f>
        <v/>
      </c>
      <c r="CN52" s="220"/>
      <c r="CO52" s="220"/>
      <c r="CP52" s="220"/>
      <c r="CQ52" s="220"/>
      <c r="CR52" s="220"/>
      <c r="CS52" s="220"/>
      <c r="CT52" s="221"/>
      <c r="CU52" s="286" t="str">
        <f>IF(CE52="","",IF(CE49+CE52&lt;1,0,(CM52-AU52)))</f>
        <v/>
      </c>
      <c r="CV52" s="361"/>
      <c r="CW52" s="361"/>
      <c r="CX52" s="361"/>
      <c r="CY52" s="361"/>
      <c r="CZ52" s="361"/>
      <c r="DA52" s="361"/>
      <c r="DB52" s="362"/>
      <c r="DC52" s="66"/>
      <c r="DD52" s="66"/>
      <c r="DE52" s="202"/>
      <c r="DF52" s="203"/>
      <c r="DG52" s="203"/>
      <c r="DH52" s="203"/>
      <c r="DI52" s="203"/>
      <c r="DJ52" s="203"/>
      <c r="DK52" s="203"/>
      <c r="DL52" s="203"/>
      <c r="DM52" s="161" t="str">
        <f>IF(DE52="","",IF(DE49+DE52&lt;1,0,DE52/(DE52+DE49)))</f>
        <v/>
      </c>
      <c r="DN52" s="161"/>
      <c r="DO52" s="161"/>
      <c r="DP52" s="161"/>
      <c r="DQ52" s="161"/>
      <c r="DR52" s="161"/>
      <c r="DS52" s="161"/>
      <c r="DT52" s="161"/>
      <c r="DU52" s="161" t="str">
        <f>IF(DE52="","",IF(DE52+DM52&lt;1,0,(DM52-AU52)))</f>
        <v/>
      </c>
      <c r="DV52" s="162"/>
      <c r="DW52" s="162"/>
      <c r="DX52" s="162"/>
      <c r="DY52" s="162"/>
      <c r="DZ52" s="162"/>
      <c r="EA52" s="162"/>
      <c r="EB52" s="163"/>
      <c r="EC52" s="66"/>
      <c r="ED52" s="66"/>
      <c r="EE52" s="202"/>
      <c r="EF52" s="203"/>
      <c r="EG52" s="203"/>
      <c r="EH52" s="203"/>
      <c r="EI52" s="203"/>
      <c r="EJ52" s="203"/>
      <c r="EK52" s="203"/>
      <c r="EL52" s="203"/>
      <c r="EM52" s="161" t="str">
        <f>IF(EE52="","",IF(EE49+EE52&lt;1,0,EE52/(EE52+EE49)))</f>
        <v/>
      </c>
      <c r="EN52" s="161"/>
      <c r="EO52" s="161"/>
      <c r="EP52" s="161"/>
      <c r="EQ52" s="161"/>
      <c r="ER52" s="161"/>
      <c r="ES52" s="161"/>
      <c r="ET52" s="161"/>
      <c r="EU52" s="161" t="str">
        <f>IF(EE52="","",IF(EE52+EM52&lt;1,0,(EM52-AU52)))</f>
        <v/>
      </c>
      <c r="EV52" s="162"/>
      <c r="EW52" s="162"/>
      <c r="EX52" s="162"/>
      <c r="EY52" s="162"/>
      <c r="EZ52" s="162"/>
      <c r="FA52" s="162"/>
      <c r="FB52" s="163"/>
      <c r="FC52" s="15"/>
      <c r="FD52" s="15"/>
      <c r="FE52" s="15"/>
      <c r="FF52" s="15"/>
      <c r="FJ52" s="16"/>
      <c r="FK52" s="103"/>
      <c r="FL52" s="104"/>
      <c r="FM52" s="104"/>
      <c r="FN52" s="104"/>
      <c r="FO52" s="104"/>
      <c r="FP52" s="105"/>
      <c r="FR52" s="14"/>
      <c r="FS52" s="14"/>
      <c r="FT52" s="14"/>
      <c r="FU52" s="14"/>
    </row>
    <row r="53" spans="2:195" ht="4.5" customHeight="1" x14ac:dyDescent="0.2">
      <c r="B53" s="112"/>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4"/>
      <c r="AM53" s="249"/>
      <c r="AN53" s="250"/>
      <c r="AO53" s="250"/>
      <c r="AP53" s="250"/>
      <c r="AQ53" s="250"/>
      <c r="AR53" s="250"/>
      <c r="AS53" s="250"/>
      <c r="AT53" s="250"/>
      <c r="AU53" s="161"/>
      <c r="AV53" s="161"/>
      <c r="AW53" s="161"/>
      <c r="AX53" s="161"/>
      <c r="AY53" s="161"/>
      <c r="AZ53" s="161"/>
      <c r="BA53" s="161"/>
      <c r="BB53" s="227"/>
      <c r="BC53" s="66"/>
      <c r="BD53" s="66"/>
      <c r="BE53" s="202"/>
      <c r="BF53" s="203"/>
      <c r="BG53" s="203"/>
      <c r="BH53" s="203"/>
      <c r="BI53" s="203"/>
      <c r="BJ53" s="203"/>
      <c r="BK53" s="203"/>
      <c r="BL53" s="203"/>
      <c r="BM53" s="161"/>
      <c r="BN53" s="161"/>
      <c r="BO53" s="161"/>
      <c r="BP53" s="161"/>
      <c r="BQ53" s="161"/>
      <c r="BR53" s="161"/>
      <c r="BS53" s="161"/>
      <c r="BT53" s="161"/>
      <c r="BU53" s="161"/>
      <c r="BV53" s="161"/>
      <c r="BW53" s="161"/>
      <c r="BX53" s="161"/>
      <c r="BY53" s="161"/>
      <c r="BZ53" s="161"/>
      <c r="CA53" s="161"/>
      <c r="CB53" s="227"/>
      <c r="CC53" s="66"/>
      <c r="CD53" s="66"/>
      <c r="CE53" s="202"/>
      <c r="CF53" s="203"/>
      <c r="CG53" s="203"/>
      <c r="CH53" s="203"/>
      <c r="CI53" s="203"/>
      <c r="CJ53" s="203"/>
      <c r="CK53" s="203"/>
      <c r="CL53" s="203"/>
      <c r="CM53" s="219"/>
      <c r="CN53" s="220"/>
      <c r="CO53" s="220"/>
      <c r="CP53" s="220"/>
      <c r="CQ53" s="220"/>
      <c r="CR53" s="220"/>
      <c r="CS53" s="220"/>
      <c r="CT53" s="221"/>
      <c r="CU53" s="219"/>
      <c r="CV53" s="220"/>
      <c r="CW53" s="220"/>
      <c r="CX53" s="220"/>
      <c r="CY53" s="220"/>
      <c r="CZ53" s="220"/>
      <c r="DA53" s="220"/>
      <c r="DB53" s="359"/>
      <c r="DC53" s="66"/>
      <c r="DD53" s="66"/>
      <c r="DE53" s="202"/>
      <c r="DF53" s="203"/>
      <c r="DG53" s="203"/>
      <c r="DH53" s="203"/>
      <c r="DI53" s="203"/>
      <c r="DJ53" s="203"/>
      <c r="DK53" s="203"/>
      <c r="DL53" s="203"/>
      <c r="DM53" s="161"/>
      <c r="DN53" s="161"/>
      <c r="DO53" s="161"/>
      <c r="DP53" s="161"/>
      <c r="DQ53" s="161"/>
      <c r="DR53" s="161"/>
      <c r="DS53" s="161"/>
      <c r="DT53" s="161"/>
      <c r="DU53" s="162"/>
      <c r="DV53" s="162"/>
      <c r="DW53" s="162"/>
      <c r="DX53" s="162"/>
      <c r="DY53" s="162"/>
      <c r="DZ53" s="162"/>
      <c r="EA53" s="162"/>
      <c r="EB53" s="163"/>
      <c r="EC53" s="66"/>
      <c r="ED53" s="66"/>
      <c r="EE53" s="202"/>
      <c r="EF53" s="203"/>
      <c r="EG53" s="203"/>
      <c r="EH53" s="203"/>
      <c r="EI53" s="203"/>
      <c r="EJ53" s="203"/>
      <c r="EK53" s="203"/>
      <c r="EL53" s="203"/>
      <c r="EM53" s="161"/>
      <c r="EN53" s="161"/>
      <c r="EO53" s="161"/>
      <c r="EP53" s="161"/>
      <c r="EQ53" s="161"/>
      <c r="ER53" s="161"/>
      <c r="ES53" s="161"/>
      <c r="ET53" s="161"/>
      <c r="EU53" s="162"/>
      <c r="EV53" s="162"/>
      <c r="EW53" s="162"/>
      <c r="EX53" s="162"/>
      <c r="EY53" s="162"/>
      <c r="EZ53" s="162"/>
      <c r="FA53" s="162"/>
      <c r="FB53" s="163"/>
      <c r="FC53" s="15"/>
      <c r="FD53" s="15"/>
      <c r="FE53" s="15"/>
      <c r="FF53" s="15"/>
      <c r="FJ53" s="16"/>
      <c r="FK53" s="103"/>
      <c r="FL53" s="104"/>
      <c r="FM53" s="104"/>
      <c r="FN53" s="104"/>
      <c r="FO53" s="104"/>
      <c r="FP53" s="105"/>
      <c r="FR53" s="14"/>
      <c r="FS53" s="14"/>
      <c r="FT53" s="14"/>
      <c r="FU53" s="14"/>
    </row>
    <row r="54" spans="2:195" ht="4.5" customHeight="1" thickBot="1" x14ac:dyDescent="0.25">
      <c r="B54" s="185"/>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7"/>
      <c r="AM54" s="279"/>
      <c r="AN54" s="280"/>
      <c r="AO54" s="280"/>
      <c r="AP54" s="280"/>
      <c r="AQ54" s="280"/>
      <c r="AR54" s="280"/>
      <c r="AS54" s="280"/>
      <c r="AT54" s="280"/>
      <c r="AU54" s="239"/>
      <c r="AV54" s="239"/>
      <c r="AW54" s="239"/>
      <c r="AX54" s="239"/>
      <c r="AY54" s="239"/>
      <c r="AZ54" s="239"/>
      <c r="BA54" s="239"/>
      <c r="BB54" s="240"/>
      <c r="BC54" s="66"/>
      <c r="BD54" s="66"/>
      <c r="BE54" s="241"/>
      <c r="BF54" s="242"/>
      <c r="BG54" s="242"/>
      <c r="BH54" s="242"/>
      <c r="BI54" s="242"/>
      <c r="BJ54" s="242"/>
      <c r="BK54" s="242"/>
      <c r="BL54" s="242"/>
      <c r="BM54" s="239"/>
      <c r="BN54" s="239"/>
      <c r="BO54" s="239"/>
      <c r="BP54" s="239"/>
      <c r="BQ54" s="239"/>
      <c r="BR54" s="239"/>
      <c r="BS54" s="239"/>
      <c r="BT54" s="239"/>
      <c r="BU54" s="239"/>
      <c r="BV54" s="239"/>
      <c r="BW54" s="239"/>
      <c r="BX54" s="239"/>
      <c r="BY54" s="239"/>
      <c r="BZ54" s="239"/>
      <c r="CA54" s="239"/>
      <c r="CB54" s="240"/>
      <c r="CC54" s="66"/>
      <c r="CD54" s="66"/>
      <c r="CE54" s="241"/>
      <c r="CF54" s="242"/>
      <c r="CG54" s="242"/>
      <c r="CH54" s="242"/>
      <c r="CI54" s="242"/>
      <c r="CJ54" s="242"/>
      <c r="CK54" s="242"/>
      <c r="CL54" s="242"/>
      <c r="CM54" s="281"/>
      <c r="CN54" s="282"/>
      <c r="CO54" s="282"/>
      <c r="CP54" s="282"/>
      <c r="CQ54" s="282"/>
      <c r="CR54" s="282"/>
      <c r="CS54" s="282"/>
      <c r="CT54" s="283"/>
      <c r="CU54" s="281"/>
      <c r="CV54" s="282"/>
      <c r="CW54" s="282"/>
      <c r="CX54" s="282"/>
      <c r="CY54" s="282"/>
      <c r="CZ54" s="282"/>
      <c r="DA54" s="282"/>
      <c r="DB54" s="363"/>
      <c r="DC54" s="66"/>
      <c r="DD54" s="66"/>
      <c r="DE54" s="241"/>
      <c r="DF54" s="242"/>
      <c r="DG54" s="242"/>
      <c r="DH54" s="242"/>
      <c r="DI54" s="242"/>
      <c r="DJ54" s="242"/>
      <c r="DK54" s="242"/>
      <c r="DL54" s="242"/>
      <c r="DM54" s="239"/>
      <c r="DN54" s="239"/>
      <c r="DO54" s="239"/>
      <c r="DP54" s="239"/>
      <c r="DQ54" s="239"/>
      <c r="DR54" s="239"/>
      <c r="DS54" s="239"/>
      <c r="DT54" s="239"/>
      <c r="DU54" s="164"/>
      <c r="DV54" s="164"/>
      <c r="DW54" s="164"/>
      <c r="DX54" s="164"/>
      <c r="DY54" s="164"/>
      <c r="DZ54" s="164"/>
      <c r="EA54" s="164"/>
      <c r="EB54" s="165"/>
      <c r="EC54" s="66"/>
      <c r="ED54" s="66"/>
      <c r="EE54" s="241"/>
      <c r="EF54" s="242"/>
      <c r="EG54" s="242"/>
      <c r="EH54" s="242"/>
      <c r="EI54" s="242"/>
      <c r="EJ54" s="242"/>
      <c r="EK54" s="242"/>
      <c r="EL54" s="242"/>
      <c r="EM54" s="239"/>
      <c r="EN54" s="239"/>
      <c r="EO54" s="239"/>
      <c r="EP54" s="239"/>
      <c r="EQ54" s="239"/>
      <c r="ER54" s="239"/>
      <c r="ES54" s="239"/>
      <c r="ET54" s="239"/>
      <c r="EU54" s="164"/>
      <c r="EV54" s="164"/>
      <c r="EW54" s="164"/>
      <c r="EX54" s="164"/>
      <c r="EY54" s="164"/>
      <c r="EZ54" s="164"/>
      <c r="FA54" s="164"/>
      <c r="FB54" s="165"/>
      <c r="FC54" s="15"/>
      <c r="FD54" s="15"/>
      <c r="FE54" s="15"/>
      <c r="FF54" s="15"/>
      <c r="FJ54" s="16"/>
      <c r="FK54" s="103"/>
      <c r="FL54" s="104"/>
      <c r="FM54" s="104"/>
      <c r="FN54" s="104"/>
      <c r="FO54" s="104"/>
      <c r="FP54" s="105"/>
      <c r="FR54" s="14"/>
      <c r="FS54" s="14"/>
      <c r="FT54" s="14"/>
      <c r="FU54" s="14"/>
    </row>
    <row r="55" spans="2:195" ht="4.5" customHeight="1" thickBot="1" x14ac:dyDescent="0.25">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BC55" s="37"/>
      <c r="BD55" s="37"/>
      <c r="BU55" s="37"/>
      <c r="BV55" s="37"/>
      <c r="BW55" s="37"/>
      <c r="BX55" s="37"/>
      <c r="BY55" s="37"/>
      <c r="BZ55" s="37"/>
      <c r="CA55" s="94">
        <v>-0.1</v>
      </c>
      <c r="CB55" s="94">
        <v>0.1</v>
      </c>
      <c r="CC55" s="37"/>
      <c r="CD55" s="37"/>
      <c r="CU55" s="37"/>
      <c r="CV55" s="37"/>
      <c r="CW55" s="37"/>
      <c r="CX55" s="37"/>
      <c r="CY55" s="37"/>
      <c r="CZ55" s="37"/>
      <c r="DA55" s="37"/>
      <c r="DB55" s="37"/>
      <c r="DC55" s="37"/>
      <c r="DD55" s="37"/>
      <c r="DU55" s="37"/>
      <c r="DV55" s="37"/>
      <c r="DW55" s="37"/>
      <c r="DX55" s="37"/>
      <c r="DY55" s="37"/>
      <c r="DZ55" s="37"/>
      <c r="EA55" s="37"/>
      <c r="EB55" s="37"/>
      <c r="EC55" s="37"/>
      <c r="ED55" s="37"/>
      <c r="EU55" s="37"/>
      <c r="EV55" s="37"/>
      <c r="EW55" s="37"/>
      <c r="EX55" s="37"/>
      <c r="EY55" s="37"/>
      <c r="EZ55" s="37"/>
      <c r="FA55" s="37"/>
      <c r="FB55" s="37"/>
      <c r="FC55" s="15"/>
      <c r="FD55" s="15"/>
      <c r="FE55" s="15"/>
      <c r="FF55" s="15"/>
      <c r="FJ55" s="16"/>
      <c r="FK55" s="103"/>
      <c r="FL55" s="104"/>
      <c r="FM55" s="104"/>
      <c r="FN55" s="104"/>
      <c r="FO55" s="104"/>
      <c r="FP55" s="105"/>
    </row>
    <row r="56" spans="2:195" ht="4.5" customHeight="1" x14ac:dyDescent="0.2">
      <c r="B56" s="170" t="s">
        <v>1033</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2"/>
      <c r="AM56" s="146" t="s">
        <v>1025</v>
      </c>
      <c r="AN56" s="147"/>
      <c r="AO56" s="147"/>
      <c r="AP56" s="147"/>
      <c r="AQ56" s="147"/>
      <c r="AR56" s="147"/>
      <c r="AS56" s="147"/>
      <c r="AT56" s="147"/>
      <c r="AU56" s="147"/>
      <c r="AV56" s="147"/>
      <c r="AW56" s="147"/>
      <c r="AX56" s="147"/>
      <c r="AY56" s="147"/>
      <c r="AZ56" s="147"/>
      <c r="BA56" s="147"/>
      <c r="BB56" s="148"/>
      <c r="BC56" s="19"/>
      <c r="BD56" s="19"/>
      <c r="BE56" s="152" t="s">
        <v>1026</v>
      </c>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4"/>
      <c r="CC56" s="19"/>
      <c r="CD56" s="19"/>
      <c r="CE56" s="146" t="s">
        <v>1027</v>
      </c>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8"/>
      <c r="DC56" s="19"/>
      <c r="DD56" s="19"/>
      <c r="DE56" s="146" t="s">
        <v>1028</v>
      </c>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8"/>
      <c r="EC56" s="65"/>
      <c r="ED56" s="65"/>
      <c r="EE56" s="146" t="s">
        <v>1029</v>
      </c>
      <c r="EF56" s="147"/>
      <c r="EG56" s="147"/>
      <c r="EH56" s="147"/>
      <c r="EI56" s="147"/>
      <c r="EJ56" s="147"/>
      <c r="EK56" s="147"/>
      <c r="EL56" s="147"/>
      <c r="EM56" s="147"/>
      <c r="EN56" s="147"/>
      <c r="EO56" s="147"/>
      <c r="EP56" s="147"/>
      <c r="EQ56" s="147"/>
      <c r="ER56" s="147"/>
      <c r="ES56" s="147"/>
      <c r="ET56" s="147"/>
      <c r="EU56" s="147"/>
      <c r="EV56" s="147"/>
      <c r="EW56" s="147"/>
      <c r="EX56" s="147"/>
      <c r="EY56" s="147"/>
      <c r="EZ56" s="147"/>
      <c r="FA56" s="147"/>
      <c r="FB56" s="148"/>
      <c r="FC56" s="15"/>
      <c r="FD56" s="15"/>
      <c r="FE56" s="15"/>
      <c r="FF56" s="15"/>
      <c r="FJ56" s="16"/>
      <c r="FK56" s="103"/>
      <c r="FL56" s="104"/>
      <c r="FM56" s="104"/>
      <c r="FN56" s="104"/>
      <c r="FO56" s="104"/>
      <c r="FP56" s="105"/>
    </row>
    <row r="57" spans="2:195" ht="4.5" customHeight="1" x14ac:dyDescent="0.2">
      <c r="B57" s="173"/>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5"/>
      <c r="AM57" s="149"/>
      <c r="AN57" s="150"/>
      <c r="AO57" s="150"/>
      <c r="AP57" s="150"/>
      <c r="AQ57" s="150"/>
      <c r="AR57" s="150"/>
      <c r="AS57" s="150"/>
      <c r="AT57" s="150"/>
      <c r="AU57" s="150"/>
      <c r="AV57" s="150"/>
      <c r="AW57" s="150"/>
      <c r="AX57" s="150"/>
      <c r="AY57" s="150"/>
      <c r="AZ57" s="150"/>
      <c r="BA57" s="150"/>
      <c r="BB57" s="151"/>
      <c r="BC57" s="19"/>
      <c r="BD57" s="19"/>
      <c r="BE57" s="155"/>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7"/>
      <c r="CC57" s="19"/>
      <c r="CD57" s="19"/>
      <c r="CE57" s="149"/>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1"/>
      <c r="DC57" s="19"/>
      <c r="DD57" s="19"/>
      <c r="DE57" s="149"/>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1"/>
      <c r="EC57" s="65"/>
      <c r="ED57" s="65"/>
      <c r="EE57" s="149"/>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1"/>
      <c r="FC57" s="15"/>
      <c r="FD57" s="15"/>
      <c r="FE57" s="15"/>
      <c r="FF57" s="15"/>
      <c r="FJ57" s="16"/>
      <c r="FK57" s="103"/>
      <c r="FL57" s="104"/>
      <c r="FM57" s="104"/>
      <c r="FN57" s="104"/>
      <c r="FO57" s="104"/>
      <c r="FP57" s="105"/>
    </row>
    <row r="58" spans="2:195" ht="4.5" customHeight="1" x14ac:dyDescent="0.2">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5"/>
      <c r="AM58" s="149"/>
      <c r="AN58" s="150"/>
      <c r="AO58" s="150"/>
      <c r="AP58" s="150"/>
      <c r="AQ58" s="150"/>
      <c r="AR58" s="150"/>
      <c r="AS58" s="150"/>
      <c r="AT58" s="150"/>
      <c r="AU58" s="150"/>
      <c r="AV58" s="150"/>
      <c r="AW58" s="150"/>
      <c r="AX58" s="150"/>
      <c r="AY58" s="150"/>
      <c r="AZ58" s="150"/>
      <c r="BA58" s="150"/>
      <c r="BB58" s="151"/>
      <c r="BC58" s="19"/>
      <c r="BD58" s="19"/>
      <c r="BE58" s="158"/>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60"/>
      <c r="CC58" s="19"/>
      <c r="CD58" s="19"/>
      <c r="CE58" s="149"/>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1"/>
      <c r="DC58" s="19"/>
      <c r="DD58" s="19"/>
      <c r="DE58" s="149"/>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1"/>
      <c r="EC58" s="65"/>
      <c r="ED58" s="65"/>
      <c r="EE58" s="149"/>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1"/>
      <c r="FC58" s="15"/>
      <c r="FD58" s="15"/>
      <c r="FE58" s="15"/>
      <c r="FF58" s="15"/>
      <c r="FJ58" s="82"/>
      <c r="FK58" s="103"/>
      <c r="FL58" s="104"/>
      <c r="FM58" s="104"/>
      <c r="FN58" s="104"/>
      <c r="FO58" s="104"/>
      <c r="FP58" s="105"/>
      <c r="FQ58" s="33"/>
      <c r="FR58" s="33"/>
      <c r="FS58" s="33"/>
      <c r="FT58" s="33"/>
      <c r="FU58" s="33"/>
      <c r="FV58" s="33"/>
      <c r="FW58" s="33"/>
      <c r="FX58" s="33"/>
      <c r="FY58" s="33"/>
      <c r="FZ58" s="33"/>
      <c r="GA58" s="33"/>
      <c r="GB58" s="33"/>
    </row>
    <row r="59" spans="2:195" ht="4.5" customHeight="1" x14ac:dyDescent="0.2">
      <c r="B59" s="173"/>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5"/>
      <c r="AM59" s="196" t="s">
        <v>1030</v>
      </c>
      <c r="AN59" s="197"/>
      <c r="AO59" s="197"/>
      <c r="AP59" s="197"/>
      <c r="AQ59" s="197"/>
      <c r="AR59" s="197"/>
      <c r="AS59" s="197"/>
      <c r="AT59" s="197"/>
      <c r="AU59" s="197" t="s">
        <v>1031</v>
      </c>
      <c r="AV59" s="197"/>
      <c r="AW59" s="197"/>
      <c r="AX59" s="197"/>
      <c r="AY59" s="197"/>
      <c r="AZ59" s="197"/>
      <c r="BA59" s="197"/>
      <c r="BB59" s="261"/>
      <c r="BC59" s="25"/>
      <c r="BD59" s="25"/>
      <c r="BE59" s="196" t="s">
        <v>1030</v>
      </c>
      <c r="BF59" s="197"/>
      <c r="BG59" s="197"/>
      <c r="BH59" s="197"/>
      <c r="BI59" s="197"/>
      <c r="BJ59" s="197"/>
      <c r="BK59" s="197"/>
      <c r="BL59" s="197"/>
      <c r="BM59" s="197" t="s">
        <v>1031</v>
      </c>
      <c r="BN59" s="197"/>
      <c r="BO59" s="197"/>
      <c r="BP59" s="197"/>
      <c r="BQ59" s="197"/>
      <c r="BR59" s="197"/>
      <c r="BS59" s="197"/>
      <c r="BT59" s="197"/>
      <c r="BU59" s="190" t="s">
        <v>1151</v>
      </c>
      <c r="BV59" s="191"/>
      <c r="BW59" s="191"/>
      <c r="BX59" s="191"/>
      <c r="BY59" s="191"/>
      <c r="BZ59" s="191"/>
      <c r="CA59" s="191"/>
      <c r="CB59" s="192"/>
      <c r="CC59" s="25"/>
      <c r="CD59" s="25"/>
      <c r="CE59" s="196" t="s">
        <v>1030</v>
      </c>
      <c r="CF59" s="197"/>
      <c r="CG59" s="197"/>
      <c r="CH59" s="197"/>
      <c r="CI59" s="197"/>
      <c r="CJ59" s="197"/>
      <c r="CK59" s="197"/>
      <c r="CL59" s="197"/>
      <c r="CM59" s="197" t="s">
        <v>1031</v>
      </c>
      <c r="CN59" s="197"/>
      <c r="CO59" s="197"/>
      <c r="CP59" s="197"/>
      <c r="CQ59" s="197"/>
      <c r="CR59" s="197"/>
      <c r="CS59" s="197"/>
      <c r="CT59" s="197"/>
      <c r="CU59" s="137" t="s">
        <v>1151</v>
      </c>
      <c r="CV59" s="137"/>
      <c r="CW59" s="137"/>
      <c r="CX59" s="137"/>
      <c r="CY59" s="137"/>
      <c r="CZ59" s="137"/>
      <c r="DA59" s="137"/>
      <c r="DB59" s="138"/>
      <c r="DC59" s="25"/>
      <c r="DD59" s="25"/>
      <c r="DE59" s="196" t="s">
        <v>1030</v>
      </c>
      <c r="DF59" s="197"/>
      <c r="DG59" s="197"/>
      <c r="DH59" s="197"/>
      <c r="DI59" s="197"/>
      <c r="DJ59" s="197"/>
      <c r="DK59" s="197"/>
      <c r="DL59" s="197"/>
      <c r="DM59" s="197" t="s">
        <v>1031</v>
      </c>
      <c r="DN59" s="197"/>
      <c r="DO59" s="197"/>
      <c r="DP59" s="197"/>
      <c r="DQ59" s="197"/>
      <c r="DR59" s="197"/>
      <c r="DS59" s="197"/>
      <c r="DT59" s="197"/>
      <c r="DU59" s="137" t="s">
        <v>1151</v>
      </c>
      <c r="DV59" s="137"/>
      <c r="DW59" s="137"/>
      <c r="DX59" s="137"/>
      <c r="DY59" s="137"/>
      <c r="DZ59" s="137"/>
      <c r="EA59" s="137"/>
      <c r="EB59" s="138"/>
      <c r="EC59" s="25"/>
      <c r="ED59" s="25"/>
      <c r="EE59" s="196" t="s">
        <v>1030</v>
      </c>
      <c r="EF59" s="197"/>
      <c r="EG59" s="197"/>
      <c r="EH59" s="197"/>
      <c r="EI59" s="197"/>
      <c r="EJ59" s="197"/>
      <c r="EK59" s="197"/>
      <c r="EL59" s="197"/>
      <c r="EM59" s="197" t="s">
        <v>1031</v>
      </c>
      <c r="EN59" s="197"/>
      <c r="EO59" s="197"/>
      <c r="EP59" s="197"/>
      <c r="EQ59" s="197"/>
      <c r="ER59" s="197"/>
      <c r="ES59" s="197"/>
      <c r="ET59" s="197"/>
      <c r="EU59" s="137" t="s">
        <v>1151</v>
      </c>
      <c r="EV59" s="137"/>
      <c r="EW59" s="137"/>
      <c r="EX59" s="137"/>
      <c r="EY59" s="137"/>
      <c r="EZ59" s="137"/>
      <c r="FA59" s="137"/>
      <c r="FB59" s="138"/>
      <c r="FC59" s="15"/>
      <c r="FD59" s="15"/>
      <c r="FE59" s="15"/>
      <c r="FF59" s="15"/>
      <c r="FJ59" s="33"/>
      <c r="FK59" s="103"/>
      <c r="FL59" s="104"/>
      <c r="FM59" s="104"/>
      <c r="FN59" s="104"/>
      <c r="FO59" s="104"/>
      <c r="FP59" s="105"/>
      <c r="FQ59" s="33"/>
      <c r="FR59" s="33"/>
      <c r="FS59" s="33"/>
      <c r="FT59" s="33"/>
      <c r="FU59" s="33"/>
      <c r="FV59" s="33"/>
      <c r="FW59" s="33"/>
      <c r="FX59" s="33"/>
      <c r="FY59" s="33"/>
      <c r="FZ59" s="33"/>
      <c r="GA59" s="33"/>
      <c r="GB59" s="33"/>
    </row>
    <row r="60" spans="2:195" ht="4.5" customHeight="1" x14ac:dyDescent="0.2">
      <c r="B60" s="173"/>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5"/>
      <c r="AM60" s="196"/>
      <c r="AN60" s="197"/>
      <c r="AO60" s="197"/>
      <c r="AP60" s="197"/>
      <c r="AQ60" s="197"/>
      <c r="AR60" s="197"/>
      <c r="AS60" s="197"/>
      <c r="AT60" s="197"/>
      <c r="AU60" s="197"/>
      <c r="AV60" s="197"/>
      <c r="AW60" s="197"/>
      <c r="AX60" s="197"/>
      <c r="AY60" s="197"/>
      <c r="AZ60" s="197"/>
      <c r="BA60" s="197"/>
      <c r="BB60" s="261"/>
      <c r="BC60" s="25"/>
      <c r="BD60" s="25"/>
      <c r="BE60" s="196"/>
      <c r="BF60" s="197"/>
      <c r="BG60" s="197"/>
      <c r="BH60" s="197"/>
      <c r="BI60" s="197"/>
      <c r="BJ60" s="197"/>
      <c r="BK60" s="197"/>
      <c r="BL60" s="197"/>
      <c r="BM60" s="197"/>
      <c r="BN60" s="197"/>
      <c r="BO60" s="197"/>
      <c r="BP60" s="197"/>
      <c r="BQ60" s="197"/>
      <c r="BR60" s="197"/>
      <c r="BS60" s="197"/>
      <c r="BT60" s="197"/>
      <c r="BU60" s="193"/>
      <c r="BV60" s="194"/>
      <c r="BW60" s="194"/>
      <c r="BX60" s="194"/>
      <c r="BY60" s="194"/>
      <c r="BZ60" s="194"/>
      <c r="CA60" s="194"/>
      <c r="CB60" s="195"/>
      <c r="CC60" s="25"/>
      <c r="CD60" s="25"/>
      <c r="CE60" s="196"/>
      <c r="CF60" s="197"/>
      <c r="CG60" s="197"/>
      <c r="CH60" s="197"/>
      <c r="CI60" s="197"/>
      <c r="CJ60" s="197"/>
      <c r="CK60" s="197"/>
      <c r="CL60" s="197"/>
      <c r="CM60" s="197"/>
      <c r="CN60" s="197"/>
      <c r="CO60" s="197"/>
      <c r="CP60" s="197"/>
      <c r="CQ60" s="197"/>
      <c r="CR60" s="197"/>
      <c r="CS60" s="197"/>
      <c r="CT60" s="197"/>
      <c r="CU60" s="137"/>
      <c r="CV60" s="137"/>
      <c r="CW60" s="137"/>
      <c r="CX60" s="137"/>
      <c r="CY60" s="137"/>
      <c r="CZ60" s="137"/>
      <c r="DA60" s="137"/>
      <c r="DB60" s="138"/>
      <c r="DC60" s="25"/>
      <c r="DD60" s="25"/>
      <c r="DE60" s="196"/>
      <c r="DF60" s="197"/>
      <c r="DG60" s="197"/>
      <c r="DH60" s="197"/>
      <c r="DI60" s="197"/>
      <c r="DJ60" s="197"/>
      <c r="DK60" s="197"/>
      <c r="DL60" s="197"/>
      <c r="DM60" s="197"/>
      <c r="DN60" s="197"/>
      <c r="DO60" s="197"/>
      <c r="DP60" s="197"/>
      <c r="DQ60" s="197"/>
      <c r="DR60" s="197"/>
      <c r="DS60" s="197"/>
      <c r="DT60" s="197"/>
      <c r="DU60" s="137"/>
      <c r="DV60" s="137"/>
      <c r="DW60" s="137"/>
      <c r="DX60" s="137"/>
      <c r="DY60" s="137"/>
      <c r="DZ60" s="137"/>
      <c r="EA60" s="137"/>
      <c r="EB60" s="138"/>
      <c r="EC60" s="25"/>
      <c r="ED60" s="25"/>
      <c r="EE60" s="196"/>
      <c r="EF60" s="197"/>
      <c r="EG60" s="197"/>
      <c r="EH60" s="197"/>
      <c r="EI60" s="197"/>
      <c r="EJ60" s="197"/>
      <c r="EK60" s="197"/>
      <c r="EL60" s="197"/>
      <c r="EM60" s="197"/>
      <c r="EN60" s="197"/>
      <c r="EO60" s="197"/>
      <c r="EP60" s="197"/>
      <c r="EQ60" s="197"/>
      <c r="ER60" s="197"/>
      <c r="ES60" s="197"/>
      <c r="ET60" s="197"/>
      <c r="EU60" s="137"/>
      <c r="EV60" s="137"/>
      <c r="EW60" s="137"/>
      <c r="EX60" s="137"/>
      <c r="EY60" s="137"/>
      <c r="EZ60" s="137"/>
      <c r="FA60" s="137"/>
      <c r="FB60" s="138"/>
      <c r="FC60" s="15"/>
      <c r="FD60" s="15"/>
      <c r="FE60" s="15"/>
      <c r="FF60" s="15"/>
      <c r="FJ60" s="33"/>
      <c r="FK60" s="103"/>
      <c r="FL60" s="104"/>
      <c r="FM60" s="104"/>
      <c r="FN60" s="104"/>
      <c r="FO60" s="104"/>
      <c r="FP60" s="105"/>
      <c r="FQ60" s="33"/>
      <c r="FR60" s="33"/>
      <c r="FS60" s="33"/>
      <c r="FT60" s="33"/>
      <c r="FU60" s="33"/>
      <c r="FV60" s="33"/>
      <c r="FW60" s="33"/>
      <c r="FX60" s="33"/>
      <c r="FY60" s="33"/>
      <c r="FZ60" s="33"/>
      <c r="GA60" s="33"/>
      <c r="GB60" s="33"/>
    </row>
    <row r="61" spans="2:195" ht="4.5" customHeight="1" thickBot="1" x14ac:dyDescent="0.25">
      <c r="B61" s="176"/>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8"/>
      <c r="AM61" s="263"/>
      <c r="AN61" s="225"/>
      <c r="AO61" s="225"/>
      <c r="AP61" s="225"/>
      <c r="AQ61" s="225"/>
      <c r="AR61" s="225"/>
      <c r="AS61" s="225"/>
      <c r="AT61" s="225"/>
      <c r="AU61" s="225"/>
      <c r="AV61" s="225"/>
      <c r="AW61" s="225"/>
      <c r="AX61" s="225"/>
      <c r="AY61" s="225"/>
      <c r="AZ61" s="225"/>
      <c r="BA61" s="225"/>
      <c r="BB61" s="262"/>
      <c r="BC61" s="25"/>
      <c r="BD61" s="25"/>
      <c r="BE61" s="198"/>
      <c r="BF61" s="199"/>
      <c r="BG61" s="199"/>
      <c r="BH61" s="199"/>
      <c r="BI61" s="199"/>
      <c r="BJ61" s="199"/>
      <c r="BK61" s="199"/>
      <c r="BL61" s="199"/>
      <c r="BM61" s="199"/>
      <c r="BN61" s="199"/>
      <c r="BO61" s="199"/>
      <c r="BP61" s="199"/>
      <c r="BQ61" s="199"/>
      <c r="BR61" s="199"/>
      <c r="BS61" s="199"/>
      <c r="BT61" s="199"/>
      <c r="BU61" s="193"/>
      <c r="BV61" s="194"/>
      <c r="BW61" s="194"/>
      <c r="BX61" s="194"/>
      <c r="BY61" s="194"/>
      <c r="BZ61" s="194"/>
      <c r="CA61" s="194"/>
      <c r="CB61" s="195"/>
      <c r="CC61" s="25"/>
      <c r="CD61" s="25"/>
      <c r="CE61" s="198"/>
      <c r="CF61" s="199"/>
      <c r="CG61" s="199"/>
      <c r="CH61" s="199"/>
      <c r="CI61" s="199"/>
      <c r="CJ61" s="199"/>
      <c r="CK61" s="199"/>
      <c r="CL61" s="199"/>
      <c r="CM61" s="199"/>
      <c r="CN61" s="199"/>
      <c r="CO61" s="199"/>
      <c r="CP61" s="199"/>
      <c r="CQ61" s="199"/>
      <c r="CR61" s="199"/>
      <c r="CS61" s="199"/>
      <c r="CT61" s="199"/>
      <c r="CU61" s="139"/>
      <c r="CV61" s="139"/>
      <c r="CW61" s="139"/>
      <c r="CX61" s="139"/>
      <c r="CY61" s="139"/>
      <c r="CZ61" s="139"/>
      <c r="DA61" s="139"/>
      <c r="DB61" s="140"/>
      <c r="DC61" s="25"/>
      <c r="DD61" s="25"/>
      <c r="DE61" s="198"/>
      <c r="DF61" s="199"/>
      <c r="DG61" s="199"/>
      <c r="DH61" s="199"/>
      <c r="DI61" s="199"/>
      <c r="DJ61" s="199"/>
      <c r="DK61" s="199"/>
      <c r="DL61" s="199"/>
      <c r="DM61" s="199"/>
      <c r="DN61" s="199"/>
      <c r="DO61" s="199"/>
      <c r="DP61" s="199"/>
      <c r="DQ61" s="199"/>
      <c r="DR61" s="199"/>
      <c r="DS61" s="199"/>
      <c r="DT61" s="199"/>
      <c r="DU61" s="139"/>
      <c r="DV61" s="139"/>
      <c r="DW61" s="139"/>
      <c r="DX61" s="139"/>
      <c r="DY61" s="139"/>
      <c r="DZ61" s="139"/>
      <c r="EA61" s="139"/>
      <c r="EB61" s="140"/>
      <c r="EC61" s="25"/>
      <c r="ED61" s="25"/>
      <c r="EE61" s="198"/>
      <c r="EF61" s="199"/>
      <c r="EG61" s="199"/>
      <c r="EH61" s="199"/>
      <c r="EI61" s="199"/>
      <c r="EJ61" s="199"/>
      <c r="EK61" s="199"/>
      <c r="EL61" s="199"/>
      <c r="EM61" s="199"/>
      <c r="EN61" s="199"/>
      <c r="EO61" s="199"/>
      <c r="EP61" s="199"/>
      <c r="EQ61" s="199"/>
      <c r="ER61" s="199"/>
      <c r="ES61" s="199"/>
      <c r="ET61" s="199"/>
      <c r="EU61" s="139"/>
      <c r="EV61" s="139"/>
      <c r="EW61" s="139"/>
      <c r="EX61" s="139"/>
      <c r="EY61" s="139"/>
      <c r="EZ61" s="139"/>
      <c r="FA61" s="139"/>
      <c r="FB61" s="140"/>
      <c r="FC61" s="15"/>
      <c r="FD61" s="15"/>
      <c r="FE61" s="15"/>
      <c r="FF61" s="15"/>
      <c r="FJ61" s="16"/>
      <c r="FK61" s="103"/>
      <c r="FL61" s="104"/>
      <c r="FM61" s="104"/>
      <c r="FN61" s="104"/>
      <c r="FO61" s="104"/>
      <c r="FP61" s="105"/>
    </row>
    <row r="62" spans="2:195" ht="4.5" customHeight="1" x14ac:dyDescent="0.2">
      <c r="B62" s="141" t="s">
        <v>1034</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3"/>
      <c r="AM62" s="284" t="str">
        <f>IF(Sheet1!D3=0,"",Sheet1!B4)</f>
        <v/>
      </c>
      <c r="AN62" s="285"/>
      <c r="AO62" s="285"/>
      <c r="AP62" s="285"/>
      <c r="AQ62" s="285"/>
      <c r="AR62" s="285"/>
      <c r="AS62" s="285"/>
      <c r="AT62" s="285"/>
      <c r="AU62" s="182" t="str">
        <f>IF(AM62="","",AM62/DE38)</f>
        <v/>
      </c>
      <c r="AV62" s="182"/>
      <c r="AW62" s="182"/>
      <c r="AX62" s="182"/>
      <c r="AY62" s="182"/>
      <c r="AZ62" s="182"/>
      <c r="BA62" s="182"/>
      <c r="BB62" s="226"/>
      <c r="BC62" s="66"/>
      <c r="BD62" s="66"/>
      <c r="BE62" s="200"/>
      <c r="BF62" s="201"/>
      <c r="BG62" s="201"/>
      <c r="BH62" s="201"/>
      <c r="BI62" s="201"/>
      <c r="BJ62" s="201"/>
      <c r="BK62" s="201"/>
      <c r="BL62" s="201"/>
      <c r="BM62" s="182" t="str">
        <f>IF(BE62="","",IF(BE62+BE65+BE68+BE71+BE74+BE77&lt;1,0,BE62/(BE65+BE62+BE68+BE71+BE74+BE77)))</f>
        <v/>
      </c>
      <c r="BN62" s="182"/>
      <c r="BO62" s="182"/>
      <c r="BP62" s="182"/>
      <c r="BQ62" s="182"/>
      <c r="BR62" s="182"/>
      <c r="BS62" s="182"/>
      <c r="BT62" s="182"/>
      <c r="BU62" s="182" t="str">
        <f>IF(BE62="","",IF(BE62+BM62&lt;1,0,(BM62-AU62)))</f>
        <v/>
      </c>
      <c r="BV62" s="183"/>
      <c r="BW62" s="183"/>
      <c r="BX62" s="183"/>
      <c r="BY62" s="183"/>
      <c r="BZ62" s="183"/>
      <c r="CA62" s="183"/>
      <c r="CB62" s="184"/>
      <c r="CC62" s="66"/>
      <c r="CD62" s="66"/>
      <c r="CE62" s="200"/>
      <c r="CF62" s="201"/>
      <c r="CG62" s="201"/>
      <c r="CH62" s="201"/>
      <c r="CI62" s="201"/>
      <c r="CJ62" s="201"/>
      <c r="CK62" s="201"/>
      <c r="CL62" s="201"/>
      <c r="CM62" s="182" t="str">
        <f>IF(CE62="","",IF(CE62+CE65+CE68+CE71+CE74+CE77&lt;1,0,CE62/(CE65+CE62+CE68+CE71+CE74+CE77)))</f>
        <v/>
      </c>
      <c r="CN62" s="182"/>
      <c r="CO62" s="182"/>
      <c r="CP62" s="182"/>
      <c r="CQ62" s="182"/>
      <c r="CR62" s="182"/>
      <c r="CS62" s="182"/>
      <c r="CT62" s="182"/>
      <c r="CU62" s="182" t="str">
        <f>IF(CE62="","",IF(CE62+CM62&lt;1,0,(CM62-AU62)))</f>
        <v/>
      </c>
      <c r="CV62" s="183"/>
      <c r="CW62" s="183"/>
      <c r="CX62" s="183"/>
      <c r="CY62" s="183"/>
      <c r="CZ62" s="183"/>
      <c r="DA62" s="183"/>
      <c r="DB62" s="184"/>
      <c r="DC62" s="66"/>
      <c r="DD62" s="66"/>
      <c r="DE62" s="200"/>
      <c r="DF62" s="201"/>
      <c r="DG62" s="201"/>
      <c r="DH62" s="201"/>
      <c r="DI62" s="201"/>
      <c r="DJ62" s="201"/>
      <c r="DK62" s="201"/>
      <c r="DL62" s="201"/>
      <c r="DM62" s="182" t="str">
        <f>IF(DE62="","",IF(DE62+DE65+DE68+DE71+DE74+DE77&lt;1,0,DE62/(DE65+DE62+DE68+DE71+DE74+DE77)))</f>
        <v/>
      </c>
      <c r="DN62" s="182"/>
      <c r="DO62" s="182"/>
      <c r="DP62" s="182"/>
      <c r="DQ62" s="182"/>
      <c r="DR62" s="182"/>
      <c r="DS62" s="182"/>
      <c r="DT62" s="182"/>
      <c r="DU62" s="182" t="str">
        <f>IF(DE62="","",IF(DE62+DM62&lt;1,0,(DM62-AU62)))</f>
        <v/>
      </c>
      <c r="DV62" s="183"/>
      <c r="DW62" s="183"/>
      <c r="DX62" s="183"/>
      <c r="DY62" s="183"/>
      <c r="DZ62" s="183"/>
      <c r="EA62" s="183"/>
      <c r="EB62" s="184"/>
      <c r="EC62" s="66"/>
      <c r="ED62" s="66"/>
      <c r="EE62" s="200"/>
      <c r="EF62" s="201"/>
      <c r="EG62" s="201"/>
      <c r="EH62" s="201"/>
      <c r="EI62" s="201"/>
      <c r="EJ62" s="201"/>
      <c r="EK62" s="201"/>
      <c r="EL62" s="201"/>
      <c r="EM62" s="182" t="str">
        <f>IF(EE62="","",IF(EE62+EE65+EE68+EE71+EE74+EE77&lt;1,0,EE62/(EE65+EE62+EE68+EE71+EE74+EE77)))</f>
        <v/>
      </c>
      <c r="EN62" s="182"/>
      <c r="EO62" s="182"/>
      <c r="EP62" s="182"/>
      <c r="EQ62" s="182"/>
      <c r="ER62" s="182"/>
      <c r="ES62" s="182"/>
      <c r="ET62" s="182"/>
      <c r="EU62" s="182" t="str">
        <f>IF(EE62="","",IF(EE62+EM62&lt;1,0,(EM62-AU62)))</f>
        <v/>
      </c>
      <c r="EV62" s="183"/>
      <c r="EW62" s="183"/>
      <c r="EX62" s="183"/>
      <c r="EY62" s="183"/>
      <c r="EZ62" s="183"/>
      <c r="FA62" s="183"/>
      <c r="FB62" s="184"/>
      <c r="FC62" s="15"/>
      <c r="FD62" s="15"/>
      <c r="FE62" s="15"/>
      <c r="FF62" s="15"/>
      <c r="FG62" s="15"/>
      <c r="FJ62" s="16"/>
      <c r="FK62" s="103"/>
      <c r="FL62" s="104"/>
      <c r="FM62" s="104"/>
      <c r="FN62" s="104"/>
      <c r="FO62" s="104"/>
      <c r="FP62" s="105"/>
      <c r="FQ62" s="82"/>
      <c r="FR62" s="82"/>
      <c r="FS62" s="82"/>
      <c r="FT62" s="82"/>
      <c r="FU62" s="82"/>
      <c r="FV62" s="82"/>
      <c r="FW62" s="82"/>
      <c r="FX62" s="82"/>
      <c r="FY62" s="82"/>
      <c r="FZ62" s="82"/>
      <c r="GA62" s="82"/>
      <c r="GB62" s="82"/>
      <c r="GC62" s="82"/>
      <c r="GD62" s="82"/>
      <c r="GE62" s="82"/>
      <c r="GF62" s="82"/>
      <c r="GG62" s="82"/>
      <c r="GH62" s="82"/>
      <c r="GI62" s="82"/>
      <c r="GJ62" s="82"/>
      <c r="GK62" s="82"/>
      <c r="GL62" s="82"/>
      <c r="GM62" s="82"/>
    </row>
    <row r="63" spans="2:195" ht="4.5" customHeight="1" x14ac:dyDescent="0.2">
      <c r="B63" s="112"/>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4"/>
      <c r="AM63" s="249"/>
      <c r="AN63" s="250"/>
      <c r="AO63" s="250"/>
      <c r="AP63" s="250"/>
      <c r="AQ63" s="250"/>
      <c r="AR63" s="250"/>
      <c r="AS63" s="250"/>
      <c r="AT63" s="250"/>
      <c r="AU63" s="161"/>
      <c r="AV63" s="161"/>
      <c r="AW63" s="161"/>
      <c r="AX63" s="161"/>
      <c r="AY63" s="161"/>
      <c r="AZ63" s="161"/>
      <c r="BA63" s="161"/>
      <c r="BB63" s="227"/>
      <c r="BC63" s="66"/>
      <c r="BD63" s="66"/>
      <c r="BE63" s="202"/>
      <c r="BF63" s="203"/>
      <c r="BG63" s="203"/>
      <c r="BH63" s="203"/>
      <c r="BI63" s="203"/>
      <c r="BJ63" s="203"/>
      <c r="BK63" s="203"/>
      <c r="BL63" s="203"/>
      <c r="BM63" s="161"/>
      <c r="BN63" s="161"/>
      <c r="BO63" s="161"/>
      <c r="BP63" s="161"/>
      <c r="BQ63" s="161"/>
      <c r="BR63" s="161"/>
      <c r="BS63" s="161"/>
      <c r="BT63" s="161"/>
      <c r="BU63" s="162"/>
      <c r="BV63" s="162"/>
      <c r="BW63" s="162"/>
      <c r="BX63" s="162"/>
      <c r="BY63" s="162"/>
      <c r="BZ63" s="162"/>
      <c r="CA63" s="162"/>
      <c r="CB63" s="163"/>
      <c r="CC63" s="66"/>
      <c r="CD63" s="66"/>
      <c r="CE63" s="202"/>
      <c r="CF63" s="203"/>
      <c r="CG63" s="203"/>
      <c r="CH63" s="203"/>
      <c r="CI63" s="203"/>
      <c r="CJ63" s="203"/>
      <c r="CK63" s="203"/>
      <c r="CL63" s="203"/>
      <c r="CM63" s="161"/>
      <c r="CN63" s="161"/>
      <c r="CO63" s="161"/>
      <c r="CP63" s="161"/>
      <c r="CQ63" s="161"/>
      <c r="CR63" s="161"/>
      <c r="CS63" s="161"/>
      <c r="CT63" s="161"/>
      <c r="CU63" s="162"/>
      <c r="CV63" s="162"/>
      <c r="CW63" s="162"/>
      <c r="CX63" s="162"/>
      <c r="CY63" s="162"/>
      <c r="CZ63" s="162"/>
      <c r="DA63" s="162"/>
      <c r="DB63" s="163"/>
      <c r="DC63" s="66"/>
      <c r="DD63" s="66"/>
      <c r="DE63" s="202"/>
      <c r="DF63" s="203"/>
      <c r="DG63" s="203"/>
      <c r="DH63" s="203"/>
      <c r="DI63" s="203"/>
      <c r="DJ63" s="203"/>
      <c r="DK63" s="203"/>
      <c r="DL63" s="203"/>
      <c r="DM63" s="161"/>
      <c r="DN63" s="161"/>
      <c r="DO63" s="161"/>
      <c r="DP63" s="161"/>
      <c r="DQ63" s="161"/>
      <c r="DR63" s="161"/>
      <c r="DS63" s="161"/>
      <c r="DT63" s="161"/>
      <c r="DU63" s="162"/>
      <c r="DV63" s="162"/>
      <c r="DW63" s="162"/>
      <c r="DX63" s="162"/>
      <c r="DY63" s="162"/>
      <c r="DZ63" s="162"/>
      <c r="EA63" s="162"/>
      <c r="EB63" s="163"/>
      <c r="EC63" s="66"/>
      <c r="ED63" s="66"/>
      <c r="EE63" s="202"/>
      <c r="EF63" s="203"/>
      <c r="EG63" s="203"/>
      <c r="EH63" s="203"/>
      <c r="EI63" s="203"/>
      <c r="EJ63" s="203"/>
      <c r="EK63" s="203"/>
      <c r="EL63" s="203"/>
      <c r="EM63" s="161"/>
      <c r="EN63" s="161"/>
      <c r="EO63" s="161"/>
      <c r="EP63" s="161"/>
      <c r="EQ63" s="161"/>
      <c r="ER63" s="161"/>
      <c r="ES63" s="161"/>
      <c r="ET63" s="161"/>
      <c r="EU63" s="162"/>
      <c r="EV63" s="162"/>
      <c r="EW63" s="162"/>
      <c r="EX63" s="162"/>
      <c r="EY63" s="162"/>
      <c r="EZ63" s="162"/>
      <c r="FA63" s="162"/>
      <c r="FB63" s="163"/>
      <c r="FC63" s="15"/>
      <c r="FD63" s="15"/>
      <c r="FE63" s="15"/>
      <c r="FF63" s="15"/>
      <c r="FG63" s="15"/>
      <c r="FJ63" s="16"/>
      <c r="FK63" s="103"/>
      <c r="FL63" s="104"/>
      <c r="FM63" s="104"/>
      <c r="FN63" s="104"/>
      <c r="FO63" s="104"/>
      <c r="FP63" s="105"/>
      <c r="FQ63" s="82"/>
      <c r="FR63" s="82"/>
      <c r="FS63" s="82"/>
      <c r="FT63" s="82"/>
      <c r="FU63" s="82"/>
      <c r="FV63" s="82"/>
      <c r="FW63" s="82"/>
      <c r="FX63" s="82"/>
      <c r="FY63" s="82"/>
      <c r="FZ63" s="82"/>
      <c r="GA63" s="82"/>
      <c r="GB63" s="82"/>
      <c r="GC63" s="82"/>
      <c r="GD63" s="82"/>
      <c r="GE63" s="82"/>
      <c r="GF63" s="82"/>
      <c r="GG63" s="82"/>
      <c r="GH63" s="82"/>
      <c r="GI63" s="82"/>
      <c r="GJ63" s="82"/>
      <c r="GK63" s="82"/>
      <c r="GL63" s="82"/>
      <c r="GM63" s="82"/>
    </row>
    <row r="64" spans="2:195" ht="4.5" customHeight="1" x14ac:dyDescent="0.2">
      <c r="B64" s="115"/>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7"/>
      <c r="AM64" s="249"/>
      <c r="AN64" s="250"/>
      <c r="AO64" s="250"/>
      <c r="AP64" s="250"/>
      <c r="AQ64" s="250"/>
      <c r="AR64" s="250"/>
      <c r="AS64" s="250"/>
      <c r="AT64" s="250"/>
      <c r="AU64" s="161"/>
      <c r="AV64" s="161"/>
      <c r="AW64" s="161"/>
      <c r="AX64" s="161"/>
      <c r="AY64" s="161"/>
      <c r="AZ64" s="161"/>
      <c r="BA64" s="161"/>
      <c r="BB64" s="227"/>
      <c r="BC64" s="66"/>
      <c r="BD64" s="66"/>
      <c r="BE64" s="202"/>
      <c r="BF64" s="203"/>
      <c r="BG64" s="203"/>
      <c r="BH64" s="203"/>
      <c r="BI64" s="203"/>
      <c r="BJ64" s="203"/>
      <c r="BK64" s="203"/>
      <c r="BL64" s="203"/>
      <c r="BM64" s="161"/>
      <c r="BN64" s="161"/>
      <c r="BO64" s="161"/>
      <c r="BP64" s="161"/>
      <c r="BQ64" s="161"/>
      <c r="BR64" s="161"/>
      <c r="BS64" s="161"/>
      <c r="BT64" s="161"/>
      <c r="BU64" s="162"/>
      <c r="BV64" s="162"/>
      <c r="BW64" s="162"/>
      <c r="BX64" s="162"/>
      <c r="BY64" s="162"/>
      <c r="BZ64" s="162"/>
      <c r="CA64" s="162"/>
      <c r="CB64" s="163"/>
      <c r="CC64" s="66"/>
      <c r="CD64" s="66"/>
      <c r="CE64" s="202"/>
      <c r="CF64" s="203"/>
      <c r="CG64" s="203"/>
      <c r="CH64" s="203"/>
      <c r="CI64" s="203"/>
      <c r="CJ64" s="203"/>
      <c r="CK64" s="203"/>
      <c r="CL64" s="203"/>
      <c r="CM64" s="161"/>
      <c r="CN64" s="161"/>
      <c r="CO64" s="161"/>
      <c r="CP64" s="161"/>
      <c r="CQ64" s="161"/>
      <c r="CR64" s="161"/>
      <c r="CS64" s="161"/>
      <c r="CT64" s="161"/>
      <c r="CU64" s="162"/>
      <c r="CV64" s="162"/>
      <c r="CW64" s="162"/>
      <c r="CX64" s="162"/>
      <c r="CY64" s="162"/>
      <c r="CZ64" s="162"/>
      <c r="DA64" s="162"/>
      <c r="DB64" s="163"/>
      <c r="DC64" s="66"/>
      <c r="DD64" s="66"/>
      <c r="DE64" s="202"/>
      <c r="DF64" s="203"/>
      <c r="DG64" s="203"/>
      <c r="DH64" s="203"/>
      <c r="DI64" s="203"/>
      <c r="DJ64" s="203"/>
      <c r="DK64" s="203"/>
      <c r="DL64" s="203"/>
      <c r="DM64" s="161"/>
      <c r="DN64" s="161"/>
      <c r="DO64" s="161"/>
      <c r="DP64" s="161"/>
      <c r="DQ64" s="161"/>
      <c r="DR64" s="161"/>
      <c r="DS64" s="161"/>
      <c r="DT64" s="161"/>
      <c r="DU64" s="162"/>
      <c r="DV64" s="162"/>
      <c r="DW64" s="162"/>
      <c r="DX64" s="162"/>
      <c r="DY64" s="162"/>
      <c r="DZ64" s="162"/>
      <c r="EA64" s="162"/>
      <c r="EB64" s="163"/>
      <c r="EC64" s="66"/>
      <c r="ED64" s="66"/>
      <c r="EE64" s="202"/>
      <c r="EF64" s="203"/>
      <c r="EG64" s="203"/>
      <c r="EH64" s="203"/>
      <c r="EI64" s="203"/>
      <c r="EJ64" s="203"/>
      <c r="EK64" s="203"/>
      <c r="EL64" s="203"/>
      <c r="EM64" s="161"/>
      <c r="EN64" s="161"/>
      <c r="EO64" s="161"/>
      <c r="EP64" s="161"/>
      <c r="EQ64" s="161"/>
      <c r="ER64" s="161"/>
      <c r="ES64" s="161"/>
      <c r="ET64" s="161"/>
      <c r="EU64" s="162"/>
      <c r="EV64" s="162"/>
      <c r="EW64" s="162"/>
      <c r="EX64" s="162"/>
      <c r="EY64" s="162"/>
      <c r="EZ64" s="162"/>
      <c r="FA64" s="162"/>
      <c r="FB64" s="163"/>
      <c r="FC64" s="15"/>
      <c r="FD64" s="15"/>
      <c r="FE64" s="15"/>
      <c r="FF64" s="15"/>
      <c r="FG64" s="15"/>
      <c r="FJ64" s="16"/>
      <c r="FK64" s="103"/>
      <c r="FL64" s="104"/>
      <c r="FM64" s="104"/>
      <c r="FN64" s="104"/>
      <c r="FO64" s="104"/>
      <c r="FP64" s="105"/>
      <c r="FQ64" s="82"/>
      <c r="FR64" s="82"/>
      <c r="FS64" s="82"/>
      <c r="FT64" s="82"/>
      <c r="FU64" s="82"/>
      <c r="FV64" s="82"/>
      <c r="FW64" s="82"/>
      <c r="FX64" s="82"/>
      <c r="FY64" s="82"/>
      <c r="FZ64" s="82"/>
      <c r="GA64" s="82"/>
      <c r="GB64" s="82"/>
      <c r="GC64" s="82"/>
      <c r="GD64" s="82"/>
      <c r="GE64" s="82"/>
      <c r="GF64" s="82"/>
      <c r="GG64" s="82"/>
      <c r="GH64" s="82"/>
      <c r="GI64" s="82"/>
      <c r="GJ64" s="82"/>
      <c r="GK64" s="82"/>
      <c r="GL64" s="82"/>
      <c r="GM64" s="82"/>
    </row>
    <row r="65" spans="2:195" ht="4.5" customHeight="1" x14ac:dyDescent="0.2">
      <c r="B65" s="109" t="s">
        <v>1124</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1"/>
      <c r="AM65" s="249" t="str">
        <f>IF(Sheet1!D3=0,"",Sheet1!B19)</f>
        <v/>
      </c>
      <c r="AN65" s="250"/>
      <c r="AO65" s="250"/>
      <c r="AP65" s="250"/>
      <c r="AQ65" s="250"/>
      <c r="AR65" s="250"/>
      <c r="AS65" s="250"/>
      <c r="AT65" s="250"/>
      <c r="AU65" s="161" t="str">
        <f>IF(AM65="","",AM65/DE38)</f>
        <v/>
      </c>
      <c r="AV65" s="161"/>
      <c r="AW65" s="161"/>
      <c r="AX65" s="161"/>
      <c r="AY65" s="161"/>
      <c r="AZ65" s="161"/>
      <c r="BA65" s="161"/>
      <c r="BB65" s="227"/>
      <c r="BC65" s="66"/>
      <c r="BD65" s="66"/>
      <c r="BE65" s="202"/>
      <c r="BF65" s="203"/>
      <c r="BG65" s="203"/>
      <c r="BH65" s="203"/>
      <c r="BI65" s="203"/>
      <c r="BJ65" s="203"/>
      <c r="BK65" s="203"/>
      <c r="BL65" s="203"/>
      <c r="BM65" s="237" t="str">
        <f>IF(BE65="","",IF(BE62+BE65+BE68+BE71+BE74+BE77&lt;1,0,BE65/(BE68+BE65+BE62+BE71+BE74+BE77)))</f>
        <v/>
      </c>
      <c r="BN65" s="237"/>
      <c r="BO65" s="237"/>
      <c r="BP65" s="237"/>
      <c r="BQ65" s="237"/>
      <c r="BR65" s="237"/>
      <c r="BS65" s="237"/>
      <c r="BT65" s="237"/>
      <c r="BU65" s="161" t="str">
        <f>IF(BE65="","",IF(BE65+BM65&lt;1,0,(BM65-AU65)))</f>
        <v/>
      </c>
      <c r="BV65" s="162"/>
      <c r="BW65" s="162"/>
      <c r="BX65" s="162"/>
      <c r="BY65" s="162"/>
      <c r="BZ65" s="162"/>
      <c r="CA65" s="162"/>
      <c r="CB65" s="163"/>
      <c r="CC65" s="66"/>
      <c r="CD65" s="66"/>
      <c r="CE65" s="202"/>
      <c r="CF65" s="203"/>
      <c r="CG65" s="203"/>
      <c r="CH65" s="203"/>
      <c r="CI65" s="203"/>
      <c r="CJ65" s="203"/>
      <c r="CK65" s="203"/>
      <c r="CL65" s="203"/>
      <c r="CM65" s="237" t="str">
        <f>IF(CE65="","",IF(CE62+CE65+CE68+CE71+CE74+CE77&lt;1,0,CE65/(CE68+CE65+CE62+CE71+CE74+CE77)))</f>
        <v/>
      </c>
      <c r="CN65" s="237"/>
      <c r="CO65" s="237"/>
      <c r="CP65" s="237"/>
      <c r="CQ65" s="237"/>
      <c r="CR65" s="237"/>
      <c r="CS65" s="237"/>
      <c r="CT65" s="237"/>
      <c r="CU65" s="161" t="str">
        <f>IF(CE65="","",IF(CE65+CM65&lt;1,0,(CM65-AU65)))</f>
        <v/>
      </c>
      <c r="CV65" s="162"/>
      <c r="CW65" s="162"/>
      <c r="CX65" s="162"/>
      <c r="CY65" s="162"/>
      <c r="CZ65" s="162"/>
      <c r="DA65" s="162"/>
      <c r="DB65" s="163"/>
      <c r="DC65" s="66"/>
      <c r="DD65" s="66"/>
      <c r="DE65" s="202"/>
      <c r="DF65" s="203"/>
      <c r="DG65" s="203"/>
      <c r="DH65" s="203"/>
      <c r="DI65" s="203"/>
      <c r="DJ65" s="203"/>
      <c r="DK65" s="203"/>
      <c r="DL65" s="203"/>
      <c r="DM65" s="237" t="str">
        <f>IF(DE65="","",IF(DE62+DE65+DE68+DE71+DE74+DE77&lt;1,0,DE65/(DE68+DE65+DE62+DE71+DE74+DE77)))</f>
        <v/>
      </c>
      <c r="DN65" s="237"/>
      <c r="DO65" s="237"/>
      <c r="DP65" s="237"/>
      <c r="DQ65" s="237"/>
      <c r="DR65" s="237"/>
      <c r="DS65" s="237"/>
      <c r="DT65" s="237"/>
      <c r="DU65" s="161" t="str">
        <f>IF(DE65="","",IF(DE65+DM65&lt;1,0,(DM65-AU65)))</f>
        <v/>
      </c>
      <c r="DV65" s="162"/>
      <c r="DW65" s="162"/>
      <c r="DX65" s="162"/>
      <c r="DY65" s="162"/>
      <c r="DZ65" s="162"/>
      <c r="EA65" s="162"/>
      <c r="EB65" s="163"/>
      <c r="EC65" s="66"/>
      <c r="ED65" s="66"/>
      <c r="EE65" s="202"/>
      <c r="EF65" s="203"/>
      <c r="EG65" s="203"/>
      <c r="EH65" s="203"/>
      <c r="EI65" s="203"/>
      <c r="EJ65" s="203"/>
      <c r="EK65" s="203"/>
      <c r="EL65" s="203"/>
      <c r="EM65" s="237" t="str">
        <f>IF(EE65="","",IF(EE62+EE65+EE68+EE71+EE74+EE77&lt;1,0,EE65/(EE68+EE65+EE62+EE71+EE74+EE77)))</f>
        <v/>
      </c>
      <c r="EN65" s="237"/>
      <c r="EO65" s="237"/>
      <c r="EP65" s="237"/>
      <c r="EQ65" s="237"/>
      <c r="ER65" s="237"/>
      <c r="ES65" s="237"/>
      <c r="ET65" s="237"/>
      <c r="EU65" s="161" t="str">
        <f>IF(EE65="","",IF(EE65+EM65&lt;1,0,(EM65-AU65)))</f>
        <v/>
      </c>
      <c r="EV65" s="162"/>
      <c r="EW65" s="162"/>
      <c r="EX65" s="162"/>
      <c r="EY65" s="162"/>
      <c r="EZ65" s="162"/>
      <c r="FA65" s="162"/>
      <c r="FB65" s="163"/>
      <c r="FC65" s="15"/>
      <c r="FD65" s="15"/>
      <c r="FE65" s="15"/>
      <c r="FF65" s="15"/>
      <c r="FG65" s="15"/>
      <c r="FJ65" s="16"/>
      <c r="FK65" s="103"/>
      <c r="FL65" s="104"/>
      <c r="FM65" s="104"/>
      <c r="FN65" s="104"/>
      <c r="FO65" s="104"/>
      <c r="FP65" s="105"/>
      <c r="FQ65" s="82"/>
      <c r="FR65" s="82"/>
      <c r="FS65" s="82"/>
      <c r="FT65" s="82"/>
      <c r="FU65" s="82"/>
      <c r="FV65" s="82"/>
      <c r="FW65" s="82"/>
      <c r="FX65" s="82"/>
      <c r="FY65" s="82"/>
      <c r="FZ65" s="82"/>
      <c r="GA65" s="82"/>
      <c r="GB65" s="82"/>
      <c r="GC65" s="82"/>
      <c r="GD65" s="82"/>
      <c r="GE65" s="82"/>
      <c r="GF65" s="82"/>
      <c r="GG65" s="82"/>
      <c r="GH65" s="82"/>
      <c r="GI65" s="82"/>
      <c r="GJ65" s="82"/>
      <c r="GK65" s="82"/>
      <c r="GL65" s="82"/>
      <c r="GM65" s="82"/>
    </row>
    <row r="66" spans="2:195" ht="4.5" customHeight="1" x14ac:dyDescent="0.2">
      <c r="B66" s="112"/>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4"/>
      <c r="AM66" s="249"/>
      <c r="AN66" s="250"/>
      <c r="AO66" s="250"/>
      <c r="AP66" s="250"/>
      <c r="AQ66" s="250"/>
      <c r="AR66" s="250"/>
      <c r="AS66" s="250"/>
      <c r="AT66" s="250"/>
      <c r="AU66" s="161"/>
      <c r="AV66" s="161"/>
      <c r="AW66" s="161"/>
      <c r="AX66" s="161"/>
      <c r="AY66" s="161"/>
      <c r="AZ66" s="161"/>
      <c r="BA66" s="161"/>
      <c r="BB66" s="227"/>
      <c r="BC66" s="66"/>
      <c r="BD66" s="66"/>
      <c r="BE66" s="202"/>
      <c r="BF66" s="203"/>
      <c r="BG66" s="203"/>
      <c r="BH66" s="203"/>
      <c r="BI66" s="203"/>
      <c r="BJ66" s="203"/>
      <c r="BK66" s="203"/>
      <c r="BL66" s="203"/>
      <c r="BM66" s="161"/>
      <c r="BN66" s="161"/>
      <c r="BO66" s="161"/>
      <c r="BP66" s="161"/>
      <c r="BQ66" s="161"/>
      <c r="BR66" s="161"/>
      <c r="BS66" s="161"/>
      <c r="BT66" s="161"/>
      <c r="BU66" s="162"/>
      <c r="BV66" s="162"/>
      <c r="BW66" s="162"/>
      <c r="BX66" s="162"/>
      <c r="BY66" s="162"/>
      <c r="BZ66" s="162"/>
      <c r="CA66" s="162"/>
      <c r="CB66" s="163"/>
      <c r="CC66" s="66"/>
      <c r="CD66" s="66"/>
      <c r="CE66" s="202"/>
      <c r="CF66" s="203"/>
      <c r="CG66" s="203"/>
      <c r="CH66" s="203"/>
      <c r="CI66" s="203"/>
      <c r="CJ66" s="203"/>
      <c r="CK66" s="203"/>
      <c r="CL66" s="203"/>
      <c r="CM66" s="161"/>
      <c r="CN66" s="161"/>
      <c r="CO66" s="161"/>
      <c r="CP66" s="161"/>
      <c r="CQ66" s="161"/>
      <c r="CR66" s="161"/>
      <c r="CS66" s="161"/>
      <c r="CT66" s="161"/>
      <c r="CU66" s="162"/>
      <c r="CV66" s="162"/>
      <c r="CW66" s="162"/>
      <c r="CX66" s="162"/>
      <c r="CY66" s="162"/>
      <c r="CZ66" s="162"/>
      <c r="DA66" s="162"/>
      <c r="DB66" s="163"/>
      <c r="DC66" s="66"/>
      <c r="DD66" s="66"/>
      <c r="DE66" s="202"/>
      <c r="DF66" s="203"/>
      <c r="DG66" s="203"/>
      <c r="DH66" s="203"/>
      <c r="DI66" s="203"/>
      <c r="DJ66" s="203"/>
      <c r="DK66" s="203"/>
      <c r="DL66" s="203"/>
      <c r="DM66" s="161"/>
      <c r="DN66" s="161"/>
      <c r="DO66" s="161"/>
      <c r="DP66" s="161"/>
      <c r="DQ66" s="161"/>
      <c r="DR66" s="161"/>
      <c r="DS66" s="161"/>
      <c r="DT66" s="161"/>
      <c r="DU66" s="162"/>
      <c r="DV66" s="162"/>
      <c r="DW66" s="162"/>
      <c r="DX66" s="162"/>
      <c r="DY66" s="162"/>
      <c r="DZ66" s="162"/>
      <c r="EA66" s="162"/>
      <c r="EB66" s="163"/>
      <c r="EC66" s="66"/>
      <c r="ED66" s="66"/>
      <c r="EE66" s="202"/>
      <c r="EF66" s="203"/>
      <c r="EG66" s="203"/>
      <c r="EH66" s="203"/>
      <c r="EI66" s="203"/>
      <c r="EJ66" s="203"/>
      <c r="EK66" s="203"/>
      <c r="EL66" s="203"/>
      <c r="EM66" s="161"/>
      <c r="EN66" s="161"/>
      <c r="EO66" s="161"/>
      <c r="EP66" s="161"/>
      <c r="EQ66" s="161"/>
      <c r="ER66" s="161"/>
      <c r="ES66" s="161"/>
      <c r="ET66" s="161"/>
      <c r="EU66" s="162"/>
      <c r="EV66" s="162"/>
      <c r="EW66" s="162"/>
      <c r="EX66" s="162"/>
      <c r="EY66" s="162"/>
      <c r="EZ66" s="162"/>
      <c r="FA66" s="162"/>
      <c r="FB66" s="163"/>
      <c r="FC66" s="15"/>
      <c r="FD66" s="15"/>
      <c r="FE66" s="15"/>
      <c r="FF66" s="15"/>
      <c r="FG66" s="15"/>
      <c r="FJ66" s="16"/>
      <c r="FK66" s="103"/>
      <c r="FL66" s="104"/>
      <c r="FM66" s="104"/>
      <c r="FN66" s="104"/>
      <c r="FO66" s="104"/>
      <c r="FP66" s="105"/>
      <c r="FQ66" s="68"/>
      <c r="FV66" s="15"/>
    </row>
    <row r="67" spans="2:195" ht="4.5" customHeight="1" x14ac:dyDescent="0.2">
      <c r="B67" s="115"/>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7"/>
      <c r="AM67" s="249"/>
      <c r="AN67" s="250"/>
      <c r="AO67" s="250"/>
      <c r="AP67" s="250"/>
      <c r="AQ67" s="250"/>
      <c r="AR67" s="250"/>
      <c r="AS67" s="250"/>
      <c r="AT67" s="250"/>
      <c r="AU67" s="161"/>
      <c r="AV67" s="161"/>
      <c r="AW67" s="161"/>
      <c r="AX67" s="161"/>
      <c r="AY67" s="161"/>
      <c r="AZ67" s="161"/>
      <c r="BA67" s="161"/>
      <c r="BB67" s="227"/>
      <c r="BC67" s="66"/>
      <c r="BD67" s="66"/>
      <c r="BE67" s="202"/>
      <c r="BF67" s="203"/>
      <c r="BG67" s="203"/>
      <c r="BH67" s="203"/>
      <c r="BI67" s="203"/>
      <c r="BJ67" s="203"/>
      <c r="BK67" s="203"/>
      <c r="BL67" s="203"/>
      <c r="BM67" s="161"/>
      <c r="BN67" s="161"/>
      <c r="BO67" s="161"/>
      <c r="BP67" s="161"/>
      <c r="BQ67" s="161"/>
      <c r="BR67" s="161"/>
      <c r="BS67" s="161"/>
      <c r="BT67" s="161"/>
      <c r="BU67" s="162"/>
      <c r="BV67" s="162"/>
      <c r="BW67" s="162"/>
      <c r="BX67" s="162"/>
      <c r="BY67" s="162"/>
      <c r="BZ67" s="162"/>
      <c r="CA67" s="162"/>
      <c r="CB67" s="163"/>
      <c r="CC67" s="66"/>
      <c r="CD67" s="66"/>
      <c r="CE67" s="202"/>
      <c r="CF67" s="203"/>
      <c r="CG67" s="203"/>
      <c r="CH67" s="203"/>
      <c r="CI67" s="203"/>
      <c r="CJ67" s="203"/>
      <c r="CK67" s="203"/>
      <c r="CL67" s="203"/>
      <c r="CM67" s="161"/>
      <c r="CN67" s="161"/>
      <c r="CO67" s="161"/>
      <c r="CP67" s="161"/>
      <c r="CQ67" s="161"/>
      <c r="CR67" s="161"/>
      <c r="CS67" s="161"/>
      <c r="CT67" s="161"/>
      <c r="CU67" s="162"/>
      <c r="CV67" s="162"/>
      <c r="CW67" s="162"/>
      <c r="CX67" s="162"/>
      <c r="CY67" s="162"/>
      <c r="CZ67" s="162"/>
      <c r="DA67" s="162"/>
      <c r="DB67" s="163"/>
      <c r="DC67" s="66"/>
      <c r="DD67" s="66"/>
      <c r="DE67" s="202"/>
      <c r="DF67" s="203"/>
      <c r="DG67" s="203"/>
      <c r="DH67" s="203"/>
      <c r="DI67" s="203"/>
      <c r="DJ67" s="203"/>
      <c r="DK67" s="203"/>
      <c r="DL67" s="203"/>
      <c r="DM67" s="161"/>
      <c r="DN67" s="161"/>
      <c r="DO67" s="161"/>
      <c r="DP67" s="161"/>
      <c r="DQ67" s="161"/>
      <c r="DR67" s="161"/>
      <c r="DS67" s="161"/>
      <c r="DT67" s="161"/>
      <c r="DU67" s="162"/>
      <c r="DV67" s="162"/>
      <c r="DW67" s="162"/>
      <c r="DX67" s="162"/>
      <c r="DY67" s="162"/>
      <c r="DZ67" s="162"/>
      <c r="EA67" s="162"/>
      <c r="EB67" s="163"/>
      <c r="EC67" s="66"/>
      <c r="ED67" s="66"/>
      <c r="EE67" s="202"/>
      <c r="EF67" s="203"/>
      <c r="EG67" s="203"/>
      <c r="EH67" s="203"/>
      <c r="EI67" s="203"/>
      <c r="EJ67" s="203"/>
      <c r="EK67" s="203"/>
      <c r="EL67" s="203"/>
      <c r="EM67" s="161"/>
      <c r="EN67" s="161"/>
      <c r="EO67" s="161"/>
      <c r="EP67" s="161"/>
      <c r="EQ67" s="161"/>
      <c r="ER67" s="161"/>
      <c r="ES67" s="161"/>
      <c r="ET67" s="161"/>
      <c r="EU67" s="162"/>
      <c r="EV67" s="162"/>
      <c r="EW67" s="162"/>
      <c r="EX67" s="162"/>
      <c r="EY67" s="162"/>
      <c r="EZ67" s="162"/>
      <c r="FA67" s="162"/>
      <c r="FB67" s="163"/>
      <c r="FC67" s="15"/>
      <c r="FD67" s="15"/>
      <c r="FE67" s="15"/>
      <c r="FF67" s="15"/>
      <c r="FG67" s="15"/>
      <c r="FJ67" s="16"/>
      <c r="FK67" s="103"/>
      <c r="FL67" s="104"/>
      <c r="FM67" s="104"/>
      <c r="FN67" s="104"/>
      <c r="FO67" s="104"/>
      <c r="FP67" s="105"/>
      <c r="FQ67" s="68"/>
      <c r="FV67" s="15"/>
    </row>
    <row r="68" spans="2:195" ht="4.5" customHeight="1" x14ac:dyDescent="0.2">
      <c r="B68" s="109" t="s">
        <v>1035</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1"/>
      <c r="AM68" s="249" t="str">
        <f>IF(Sheet1!D3=0,"",Sheet1!B5)</f>
        <v/>
      </c>
      <c r="AN68" s="250"/>
      <c r="AO68" s="250"/>
      <c r="AP68" s="250"/>
      <c r="AQ68" s="250"/>
      <c r="AR68" s="250"/>
      <c r="AS68" s="250"/>
      <c r="AT68" s="250"/>
      <c r="AU68" s="161" t="str">
        <f>IF(AM68="","",AM68/DE38)</f>
        <v/>
      </c>
      <c r="AV68" s="161"/>
      <c r="AW68" s="161"/>
      <c r="AX68" s="161"/>
      <c r="AY68" s="161"/>
      <c r="AZ68" s="161"/>
      <c r="BA68" s="161"/>
      <c r="BB68" s="227"/>
      <c r="BC68" s="66"/>
      <c r="BD68" s="66"/>
      <c r="BE68" s="202"/>
      <c r="BF68" s="203"/>
      <c r="BG68" s="203"/>
      <c r="BH68" s="203"/>
      <c r="BI68" s="203"/>
      <c r="BJ68" s="203"/>
      <c r="BK68" s="203"/>
      <c r="BL68" s="203"/>
      <c r="BM68" s="161" t="str">
        <f>IF(BE68="","",IF(BE62+BE65+BE68+BE71+BE74+BE77&lt;1,0,BE68/(BE71+BE68+BE62+BE65+BE74+BE77)))</f>
        <v/>
      </c>
      <c r="BN68" s="161"/>
      <c r="BO68" s="161"/>
      <c r="BP68" s="161"/>
      <c r="BQ68" s="161"/>
      <c r="BR68" s="161"/>
      <c r="BS68" s="161"/>
      <c r="BT68" s="161"/>
      <c r="BU68" s="161" t="str">
        <f>IF(BE68="","",IF(BE68+BM68&lt;1,0,(BM68-AU68)))</f>
        <v/>
      </c>
      <c r="BV68" s="162"/>
      <c r="BW68" s="162"/>
      <c r="BX68" s="162"/>
      <c r="BY68" s="162"/>
      <c r="BZ68" s="162"/>
      <c r="CA68" s="162"/>
      <c r="CB68" s="163"/>
      <c r="CC68" s="66"/>
      <c r="CD68" s="66"/>
      <c r="CE68" s="202"/>
      <c r="CF68" s="203"/>
      <c r="CG68" s="203"/>
      <c r="CH68" s="203"/>
      <c r="CI68" s="203"/>
      <c r="CJ68" s="203"/>
      <c r="CK68" s="203"/>
      <c r="CL68" s="203"/>
      <c r="CM68" s="161" t="str">
        <f>IF(CE68="","",IF(CE62+CE65+CE68+CE71+CE74&lt;1,0,CE68/(CE71+CE68+CE62+CE65+CE74+CE77)))</f>
        <v/>
      </c>
      <c r="CN68" s="161"/>
      <c r="CO68" s="161"/>
      <c r="CP68" s="161"/>
      <c r="CQ68" s="161"/>
      <c r="CR68" s="161"/>
      <c r="CS68" s="161"/>
      <c r="CT68" s="161"/>
      <c r="CU68" s="161" t="str">
        <f>IF(CE68="","",IF(CE68+CM68&lt;1,0,(CM68-AU68)))</f>
        <v/>
      </c>
      <c r="CV68" s="162"/>
      <c r="CW68" s="162"/>
      <c r="CX68" s="162"/>
      <c r="CY68" s="162"/>
      <c r="CZ68" s="162"/>
      <c r="DA68" s="162"/>
      <c r="DB68" s="163"/>
      <c r="DC68" s="66"/>
      <c r="DD68" s="66"/>
      <c r="DE68" s="202"/>
      <c r="DF68" s="203"/>
      <c r="DG68" s="203"/>
      <c r="DH68" s="203"/>
      <c r="DI68" s="203"/>
      <c r="DJ68" s="203"/>
      <c r="DK68" s="203"/>
      <c r="DL68" s="203"/>
      <c r="DM68" s="161" t="str">
        <f>IF(DE68="","",IF(DE62+DE65+DE68+DE71+DE74+DE77&lt;1,0,DE68/(DE71+DE68+DE62+DE65+DE74+DE77)))</f>
        <v/>
      </c>
      <c r="DN68" s="161"/>
      <c r="DO68" s="161"/>
      <c r="DP68" s="161"/>
      <c r="DQ68" s="161"/>
      <c r="DR68" s="161"/>
      <c r="DS68" s="161"/>
      <c r="DT68" s="161"/>
      <c r="DU68" s="161" t="str">
        <f>IF(DE68="","",IF(DE68+DM68&lt;1,0,(DM68-AU68)))</f>
        <v/>
      </c>
      <c r="DV68" s="162"/>
      <c r="DW68" s="162"/>
      <c r="DX68" s="162"/>
      <c r="DY68" s="162"/>
      <c r="DZ68" s="162"/>
      <c r="EA68" s="162"/>
      <c r="EB68" s="163"/>
      <c r="EC68" s="66"/>
      <c r="ED68" s="66"/>
      <c r="EE68" s="202"/>
      <c r="EF68" s="203"/>
      <c r="EG68" s="203"/>
      <c r="EH68" s="203"/>
      <c r="EI68" s="203"/>
      <c r="EJ68" s="203"/>
      <c r="EK68" s="203"/>
      <c r="EL68" s="203"/>
      <c r="EM68" s="161" t="str">
        <f>IF(EE68="","",IF(EE62+EE65+EE68+EE71+EE74+EE77&lt;1,0,EE68/(EE71+EE68+EE62+EE65+EE74+EE77)))</f>
        <v/>
      </c>
      <c r="EN68" s="161"/>
      <c r="EO68" s="161"/>
      <c r="EP68" s="161"/>
      <c r="EQ68" s="161"/>
      <c r="ER68" s="161"/>
      <c r="ES68" s="161"/>
      <c r="ET68" s="161"/>
      <c r="EU68" s="161" t="str">
        <f>IF(EE68="","",IF(EE68+EM68&lt;1,0,(EM68-AU68)))</f>
        <v/>
      </c>
      <c r="EV68" s="162"/>
      <c r="EW68" s="162"/>
      <c r="EX68" s="162"/>
      <c r="EY68" s="162"/>
      <c r="EZ68" s="162"/>
      <c r="FA68" s="162"/>
      <c r="FB68" s="163"/>
      <c r="FC68" s="15"/>
      <c r="FD68" s="15"/>
      <c r="FE68" s="15"/>
      <c r="FF68" s="15"/>
      <c r="FG68" s="15"/>
      <c r="FJ68" s="16"/>
      <c r="FK68" s="103"/>
      <c r="FL68" s="104"/>
      <c r="FM68" s="104"/>
      <c r="FN68" s="104"/>
      <c r="FO68" s="104"/>
      <c r="FP68" s="105"/>
      <c r="FQ68" s="68"/>
      <c r="FV68" s="15"/>
    </row>
    <row r="69" spans="2:195" ht="4.5" customHeight="1" x14ac:dyDescent="0.2">
      <c r="B69" s="112"/>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4"/>
      <c r="AM69" s="249"/>
      <c r="AN69" s="250"/>
      <c r="AO69" s="250"/>
      <c r="AP69" s="250"/>
      <c r="AQ69" s="250"/>
      <c r="AR69" s="250"/>
      <c r="AS69" s="250"/>
      <c r="AT69" s="250"/>
      <c r="AU69" s="161"/>
      <c r="AV69" s="161"/>
      <c r="AW69" s="161"/>
      <c r="AX69" s="161"/>
      <c r="AY69" s="161"/>
      <c r="AZ69" s="161"/>
      <c r="BA69" s="161"/>
      <c r="BB69" s="227"/>
      <c r="BC69" s="66"/>
      <c r="BD69" s="66"/>
      <c r="BE69" s="202"/>
      <c r="BF69" s="203"/>
      <c r="BG69" s="203"/>
      <c r="BH69" s="203"/>
      <c r="BI69" s="203"/>
      <c r="BJ69" s="203"/>
      <c r="BK69" s="203"/>
      <c r="BL69" s="203"/>
      <c r="BM69" s="161"/>
      <c r="BN69" s="161"/>
      <c r="BO69" s="161"/>
      <c r="BP69" s="161"/>
      <c r="BQ69" s="161"/>
      <c r="BR69" s="161"/>
      <c r="BS69" s="161"/>
      <c r="BT69" s="161"/>
      <c r="BU69" s="162"/>
      <c r="BV69" s="162"/>
      <c r="BW69" s="162"/>
      <c r="BX69" s="162"/>
      <c r="BY69" s="162"/>
      <c r="BZ69" s="162"/>
      <c r="CA69" s="162"/>
      <c r="CB69" s="163"/>
      <c r="CC69" s="66"/>
      <c r="CD69" s="66"/>
      <c r="CE69" s="202"/>
      <c r="CF69" s="203"/>
      <c r="CG69" s="203"/>
      <c r="CH69" s="203"/>
      <c r="CI69" s="203"/>
      <c r="CJ69" s="203"/>
      <c r="CK69" s="203"/>
      <c r="CL69" s="203"/>
      <c r="CM69" s="161"/>
      <c r="CN69" s="161"/>
      <c r="CO69" s="161"/>
      <c r="CP69" s="161"/>
      <c r="CQ69" s="161"/>
      <c r="CR69" s="161"/>
      <c r="CS69" s="161"/>
      <c r="CT69" s="161"/>
      <c r="CU69" s="162"/>
      <c r="CV69" s="162"/>
      <c r="CW69" s="162"/>
      <c r="CX69" s="162"/>
      <c r="CY69" s="162"/>
      <c r="CZ69" s="162"/>
      <c r="DA69" s="162"/>
      <c r="DB69" s="163"/>
      <c r="DC69" s="66"/>
      <c r="DD69" s="66"/>
      <c r="DE69" s="202"/>
      <c r="DF69" s="203"/>
      <c r="DG69" s="203"/>
      <c r="DH69" s="203"/>
      <c r="DI69" s="203"/>
      <c r="DJ69" s="203"/>
      <c r="DK69" s="203"/>
      <c r="DL69" s="203"/>
      <c r="DM69" s="161"/>
      <c r="DN69" s="161"/>
      <c r="DO69" s="161"/>
      <c r="DP69" s="161"/>
      <c r="DQ69" s="161"/>
      <c r="DR69" s="161"/>
      <c r="DS69" s="161"/>
      <c r="DT69" s="161"/>
      <c r="DU69" s="162"/>
      <c r="DV69" s="162"/>
      <c r="DW69" s="162"/>
      <c r="DX69" s="162"/>
      <c r="DY69" s="162"/>
      <c r="DZ69" s="162"/>
      <c r="EA69" s="162"/>
      <c r="EB69" s="163"/>
      <c r="EC69" s="66"/>
      <c r="ED69" s="66"/>
      <c r="EE69" s="202"/>
      <c r="EF69" s="203"/>
      <c r="EG69" s="203"/>
      <c r="EH69" s="203"/>
      <c r="EI69" s="203"/>
      <c r="EJ69" s="203"/>
      <c r="EK69" s="203"/>
      <c r="EL69" s="203"/>
      <c r="EM69" s="161"/>
      <c r="EN69" s="161"/>
      <c r="EO69" s="161"/>
      <c r="EP69" s="161"/>
      <c r="EQ69" s="161"/>
      <c r="ER69" s="161"/>
      <c r="ES69" s="161"/>
      <c r="ET69" s="161"/>
      <c r="EU69" s="162"/>
      <c r="EV69" s="162"/>
      <c r="EW69" s="162"/>
      <c r="EX69" s="162"/>
      <c r="EY69" s="162"/>
      <c r="EZ69" s="162"/>
      <c r="FA69" s="162"/>
      <c r="FB69" s="163"/>
      <c r="FC69" s="15"/>
      <c r="FD69" s="15"/>
      <c r="FE69" s="15"/>
      <c r="FF69" s="15"/>
      <c r="FG69" s="15"/>
      <c r="FJ69" s="16"/>
      <c r="FK69" s="103"/>
      <c r="FL69" s="104"/>
      <c r="FM69" s="104"/>
      <c r="FN69" s="104"/>
      <c r="FO69" s="104"/>
      <c r="FP69" s="105"/>
      <c r="FQ69" s="68"/>
      <c r="FV69" s="15"/>
    </row>
    <row r="70" spans="2:195" ht="4.5" customHeight="1" x14ac:dyDescent="0.2">
      <c r="B70" s="115"/>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7"/>
      <c r="AM70" s="249"/>
      <c r="AN70" s="250"/>
      <c r="AO70" s="250"/>
      <c r="AP70" s="250"/>
      <c r="AQ70" s="250"/>
      <c r="AR70" s="250"/>
      <c r="AS70" s="250"/>
      <c r="AT70" s="250"/>
      <c r="AU70" s="161"/>
      <c r="AV70" s="161"/>
      <c r="AW70" s="161"/>
      <c r="AX70" s="161"/>
      <c r="AY70" s="161"/>
      <c r="AZ70" s="161"/>
      <c r="BA70" s="161"/>
      <c r="BB70" s="227"/>
      <c r="BC70" s="66"/>
      <c r="BD70" s="66"/>
      <c r="BE70" s="202"/>
      <c r="BF70" s="203"/>
      <c r="BG70" s="203"/>
      <c r="BH70" s="203"/>
      <c r="BI70" s="203"/>
      <c r="BJ70" s="203"/>
      <c r="BK70" s="203"/>
      <c r="BL70" s="203"/>
      <c r="BM70" s="161"/>
      <c r="BN70" s="161"/>
      <c r="BO70" s="161"/>
      <c r="BP70" s="161"/>
      <c r="BQ70" s="161"/>
      <c r="BR70" s="161"/>
      <c r="BS70" s="161"/>
      <c r="BT70" s="161"/>
      <c r="BU70" s="162"/>
      <c r="BV70" s="162"/>
      <c r="BW70" s="162"/>
      <c r="BX70" s="162"/>
      <c r="BY70" s="162"/>
      <c r="BZ70" s="162"/>
      <c r="CA70" s="162"/>
      <c r="CB70" s="163"/>
      <c r="CC70" s="66"/>
      <c r="CD70" s="66"/>
      <c r="CE70" s="202"/>
      <c r="CF70" s="203"/>
      <c r="CG70" s="203"/>
      <c r="CH70" s="203"/>
      <c r="CI70" s="203"/>
      <c r="CJ70" s="203"/>
      <c r="CK70" s="203"/>
      <c r="CL70" s="203"/>
      <c r="CM70" s="161"/>
      <c r="CN70" s="161"/>
      <c r="CO70" s="161"/>
      <c r="CP70" s="161"/>
      <c r="CQ70" s="161"/>
      <c r="CR70" s="161"/>
      <c r="CS70" s="161"/>
      <c r="CT70" s="161"/>
      <c r="CU70" s="162"/>
      <c r="CV70" s="162"/>
      <c r="CW70" s="162"/>
      <c r="CX70" s="162"/>
      <c r="CY70" s="162"/>
      <c r="CZ70" s="162"/>
      <c r="DA70" s="162"/>
      <c r="DB70" s="163"/>
      <c r="DC70" s="66"/>
      <c r="DD70" s="66"/>
      <c r="DE70" s="202"/>
      <c r="DF70" s="203"/>
      <c r="DG70" s="203"/>
      <c r="DH70" s="203"/>
      <c r="DI70" s="203"/>
      <c r="DJ70" s="203"/>
      <c r="DK70" s="203"/>
      <c r="DL70" s="203"/>
      <c r="DM70" s="161"/>
      <c r="DN70" s="161"/>
      <c r="DO70" s="161"/>
      <c r="DP70" s="161"/>
      <c r="DQ70" s="161"/>
      <c r="DR70" s="161"/>
      <c r="DS70" s="161"/>
      <c r="DT70" s="161"/>
      <c r="DU70" s="162"/>
      <c r="DV70" s="162"/>
      <c r="DW70" s="162"/>
      <c r="DX70" s="162"/>
      <c r="DY70" s="162"/>
      <c r="DZ70" s="162"/>
      <c r="EA70" s="162"/>
      <c r="EB70" s="163"/>
      <c r="EC70" s="66"/>
      <c r="ED70" s="66"/>
      <c r="EE70" s="202"/>
      <c r="EF70" s="203"/>
      <c r="EG70" s="203"/>
      <c r="EH70" s="203"/>
      <c r="EI70" s="203"/>
      <c r="EJ70" s="203"/>
      <c r="EK70" s="203"/>
      <c r="EL70" s="203"/>
      <c r="EM70" s="161"/>
      <c r="EN70" s="161"/>
      <c r="EO70" s="161"/>
      <c r="EP70" s="161"/>
      <c r="EQ70" s="161"/>
      <c r="ER70" s="161"/>
      <c r="ES70" s="161"/>
      <c r="ET70" s="161"/>
      <c r="EU70" s="162"/>
      <c r="EV70" s="162"/>
      <c r="EW70" s="162"/>
      <c r="EX70" s="162"/>
      <c r="EY70" s="162"/>
      <c r="EZ70" s="162"/>
      <c r="FA70" s="162"/>
      <c r="FB70" s="163"/>
      <c r="FC70" s="15"/>
      <c r="FD70" s="15"/>
      <c r="FE70" s="15"/>
      <c r="FF70" s="15"/>
      <c r="FG70" s="15"/>
      <c r="FJ70" s="16"/>
      <c r="FK70" s="103"/>
      <c r="FL70" s="104"/>
      <c r="FM70" s="104"/>
      <c r="FN70" s="104"/>
      <c r="FO70" s="104"/>
      <c r="FP70" s="105"/>
      <c r="FQ70" s="68"/>
      <c r="FV70" s="15"/>
    </row>
    <row r="71" spans="2:195" ht="4.5" customHeight="1" x14ac:dyDescent="0.2">
      <c r="B71" s="109" t="s">
        <v>1036</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1"/>
      <c r="AM71" s="249" t="str">
        <f>IF(Sheet1!D3=0,"",Sheet1!B6)</f>
        <v/>
      </c>
      <c r="AN71" s="250"/>
      <c r="AO71" s="250"/>
      <c r="AP71" s="250"/>
      <c r="AQ71" s="250"/>
      <c r="AR71" s="250"/>
      <c r="AS71" s="250"/>
      <c r="AT71" s="250"/>
      <c r="AU71" s="161" t="str">
        <f>IF(AM71="","",AM71/DE38)</f>
        <v/>
      </c>
      <c r="AV71" s="161"/>
      <c r="AW71" s="161"/>
      <c r="AX71" s="161"/>
      <c r="AY71" s="161"/>
      <c r="AZ71" s="161"/>
      <c r="BA71" s="161"/>
      <c r="BB71" s="227"/>
      <c r="BC71" s="66"/>
      <c r="BD71" s="66"/>
      <c r="BE71" s="202"/>
      <c r="BF71" s="203"/>
      <c r="BG71" s="203"/>
      <c r="BH71" s="203"/>
      <c r="BI71" s="203"/>
      <c r="BJ71" s="203"/>
      <c r="BK71" s="203"/>
      <c r="BL71" s="203"/>
      <c r="BM71" s="161" t="str">
        <f>IF(BE71="","",IF(BE62+BE65+BE68+BE71+BE74+BE77&lt;1,0,BE71/(BE74+BE71+BE68+BE65+BE62+BE77)))</f>
        <v/>
      </c>
      <c r="BN71" s="161"/>
      <c r="BO71" s="161"/>
      <c r="BP71" s="161"/>
      <c r="BQ71" s="161"/>
      <c r="BR71" s="161"/>
      <c r="BS71" s="161"/>
      <c r="BT71" s="161"/>
      <c r="BU71" s="161" t="str">
        <f>IF(BE71="","",IF(BE71+BM71&lt;1,0,(BM71-AU71)))</f>
        <v/>
      </c>
      <c r="BV71" s="162"/>
      <c r="BW71" s="162"/>
      <c r="BX71" s="162"/>
      <c r="BY71" s="162"/>
      <c r="BZ71" s="162"/>
      <c r="CA71" s="162"/>
      <c r="CB71" s="163"/>
      <c r="CC71" s="66"/>
      <c r="CD71" s="66"/>
      <c r="CE71" s="202"/>
      <c r="CF71" s="203"/>
      <c r="CG71" s="203"/>
      <c r="CH71" s="203"/>
      <c r="CI71" s="203"/>
      <c r="CJ71" s="203"/>
      <c r="CK71" s="203"/>
      <c r="CL71" s="203"/>
      <c r="CM71" s="161" t="str">
        <f>IF(CE71="","",IF(CE62+CE65+CE68+CE71+CE74+CE77&lt;1,0,CE71/(CE74+CE71+CE68+CE65+CE62+CE77)))</f>
        <v/>
      </c>
      <c r="CN71" s="161"/>
      <c r="CO71" s="161"/>
      <c r="CP71" s="161"/>
      <c r="CQ71" s="161"/>
      <c r="CR71" s="161"/>
      <c r="CS71" s="161"/>
      <c r="CT71" s="161"/>
      <c r="CU71" s="161" t="str">
        <f>IF(CE71="","",IF(CE71+CM71&lt;1,0,(CM71-AU71)))</f>
        <v/>
      </c>
      <c r="CV71" s="162"/>
      <c r="CW71" s="162"/>
      <c r="CX71" s="162"/>
      <c r="CY71" s="162"/>
      <c r="CZ71" s="162"/>
      <c r="DA71" s="162"/>
      <c r="DB71" s="163"/>
      <c r="DC71" s="66"/>
      <c r="DD71" s="66"/>
      <c r="DE71" s="202"/>
      <c r="DF71" s="203"/>
      <c r="DG71" s="203"/>
      <c r="DH71" s="203"/>
      <c r="DI71" s="203"/>
      <c r="DJ71" s="203"/>
      <c r="DK71" s="203"/>
      <c r="DL71" s="203"/>
      <c r="DM71" s="161" t="str">
        <f>IF(DE71="","",IF(DE62+DE65+DE68+DE71+DE74+DE77&lt;1,0,DE71/(DE74+DE71+DE68+DE65+DE62+DE77)))</f>
        <v/>
      </c>
      <c r="DN71" s="161"/>
      <c r="DO71" s="161"/>
      <c r="DP71" s="161"/>
      <c r="DQ71" s="161"/>
      <c r="DR71" s="161"/>
      <c r="DS71" s="161"/>
      <c r="DT71" s="161"/>
      <c r="DU71" s="161" t="str">
        <f>IF(DE71="","",IF(DE71+DM71&lt;1,0,(DM71-AU71)))</f>
        <v/>
      </c>
      <c r="DV71" s="162"/>
      <c r="DW71" s="162"/>
      <c r="DX71" s="162"/>
      <c r="DY71" s="162"/>
      <c r="DZ71" s="162"/>
      <c r="EA71" s="162"/>
      <c r="EB71" s="163"/>
      <c r="EC71" s="66"/>
      <c r="ED71" s="66"/>
      <c r="EE71" s="202"/>
      <c r="EF71" s="203"/>
      <c r="EG71" s="203"/>
      <c r="EH71" s="203"/>
      <c r="EI71" s="203"/>
      <c r="EJ71" s="203"/>
      <c r="EK71" s="203"/>
      <c r="EL71" s="203"/>
      <c r="EM71" s="161" t="str">
        <f>IF(EE71="","",IF(EE62+EE65+EE68+EE71+EE74+EE77&lt;1,0,EE71/(EE74+EE71+EE68+EE65+EE62+EE77)))</f>
        <v/>
      </c>
      <c r="EN71" s="161"/>
      <c r="EO71" s="161"/>
      <c r="EP71" s="161"/>
      <c r="EQ71" s="161"/>
      <c r="ER71" s="161"/>
      <c r="ES71" s="161"/>
      <c r="ET71" s="161"/>
      <c r="EU71" s="161" t="str">
        <f>IF(EE71="","",IF(EE71+EM71&lt;1,0,(EM71-AU71)))</f>
        <v/>
      </c>
      <c r="EV71" s="162"/>
      <c r="EW71" s="162"/>
      <c r="EX71" s="162"/>
      <c r="EY71" s="162"/>
      <c r="EZ71" s="162"/>
      <c r="FA71" s="162"/>
      <c r="FB71" s="163"/>
      <c r="FC71" s="15"/>
      <c r="FD71" s="15"/>
      <c r="FE71" s="15"/>
      <c r="FF71" s="15"/>
      <c r="FG71" s="15"/>
      <c r="FJ71" s="16"/>
      <c r="FK71" s="103"/>
      <c r="FL71" s="104"/>
      <c r="FM71" s="104"/>
      <c r="FN71" s="104"/>
      <c r="FO71" s="104"/>
      <c r="FP71" s="105"/>
      <c r="FQ71" s="68"/>
      <c r="FV71" s="15"/>
    </row>
    <row r="72" spans="2:195" ht="4.5" customHeight="1" x14ac:dyDescent="0.2">
      <c r="B72" s="112"/>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4"/>
      <c r="AM72" s="249"/>
      <c r="AN72" s="250"/>
      <c r="AO72" s="250"/>
      <c r="AP72" s="250"/>
      <c r="AQ72" s="250"/>
      <c r="AR72" s="250"/>
      <c r="AS72" s="250"/>
      <c r="AT72" s="250"/>
      <c r="AU72" s="161"/>
      <c r="AV72" s="161"/>
      <c r="AW72" s="161"/>
      <c r="AX72" s="161"/>
      <c r="AY72" s="161"/>
      <c r="AZ72" s="161"/>
      <c r="BA72" s="161"/>
      <c r="BB72" s="227"/>
      <c r="BC72" s="66"/>
      <c r="BD72" s="66"/>
      <c r="BE72" s="202"/>
      <c r="BF72" s="203"/>
      <c r="BG72" s="203"/>
      <c r="BH72" s="203"/>
      <c r="BI72" s="203"/>
      <c r="BJ72" s="203"/>
      <c r="BK72" s="203"/>
      <c r="BL72" s="203"/>
      <c r="BM72" s="161"/>
      <c r="BN72" s="161"/>
      <c r="BO72" s="161"/>
      <c r="BP72" s="161"/>
      <c r="BQ72" s="161"/>
      <c r="BR72" s="161"/>
      <c r="BS72" s="161"/>
      <c r="BT72" s="161"/>
      <c r="BU72" s="162"/>
      <c r="BV72" s="162"/>
      <c r="BW72" s="162"/>
      <c r="BX72" s="162"/>
      <c r="BY72" s="162"/>
      <c r="BZ72" s="162"/>
      <c r="CA72" s="162"/>
      <c r="CB72" s="163"/>
      <c r="CC72" s="66"/>
      <c r="CD72" s="66"/>
      <c r="CE72" s="202"/>
      <c r="CF72" s="203"/>
      <c r="CG72" s="203"/>
      <c r="CH72" s="203"/>
      <c r="CI72" s="203"/>
      <c r="CJ72" s="203"/>
      <c r="CK72" s="203"/>
      <c r="CL72" s="203"/>
      <c r="CM72" s="161"/>
      <c r="CN72" s="161"/>
      <c r="CO72" s="161"/>
      <c r="CP72" s="161"/>
      <c r="CQ72" s="161"/>
      <c r="CR72" s="161"/>
      <c r="CS72" s="161"/>
      <c r="CT72" s="161"/>
      <c r="CU72" s="162"/>
      <c r="CV72" s="162"/>
      <c r="CW72" s="162"/>
      <c r="CX72" s="162"/>
      <c r="CY72" s="162"/>
      <c r="CZ72" s="162"/>
      <c r="DA72" s="162"/>
      <c r="DB72" s="163"/>
      <c r="DC72" s="66"/>
      <c r="DD72" s="66"/>
      <c r="DE72" s="202"/>
      <c r="DF72" s="203"/>
      <c r="DG72" s="203"/>
      <c r="DH72" s="203"/>
      <c r="DI72" s="203"/>
      <c r="DJ72" s="203"/>
      <c r="DK72" s="203"/>
      <c r="DL72" s="203"/>
      <c r="DM72" s="161"/>
      <c r="DN72" s="161"/>
      <c r="DO72" s="161"/>
      <c r="DP72" s="161"/>
      <c r="DQ72" s="161"/>
      <c r="DR72" s="161"/>
      <c r="DS72" s="161"/>
      <c r="DT72" s="161"/>
      <c r="DU72" s="162"/>
      <c r="DV72" s="162"/>
      <c r="DW72" s="162"/>
      <c r="DX72" s="162"/>
      <c r="DY72" s="162"/>
      <c r="DZ72" s="162"/>
      <c r="EA72" s="162"/>
      <c r="EB72" s="163"/>
      <c r="EC72" s="66"/>
      <c r="ED72" s="66"/>
      <c r="EE72" s="202"/>
      <c r="EF72" s="203"/>
      <c r="EG72" s="203"/>
      <c r="EH72" s="203"/>
      <c r="EI72" s="203"/>
      <c r="EJ72" s="203"/>
      <c r="EK72" s="203"/>
      <c r="EL72" s="203"/>
      <c r="EM72" s="161"/>
      <c r="EN72" s="161"/>
      <c r="EO72" s="161"/>
      <c r="EP72" s="161"/>
      <c r="EQ72" s="161"/>
      <c r="ER72" s="161"/>
      <c r="ES72" s="161"/>
      <c r="ET72" s="161"/>
      <c r="EU72" s="162"/>
      <c r="EV72" s="162"/>
      <c r="EW72" s="162"/>
      <c r="EX72" s="162"/>
      <c r="EY72" s="162"/>
      <c r="EZ72" s="162"/>
      <c r="FA72" s="162"/>
      <c r="FB72" s="163"/>
      <c r="FC72" s="15"/>
      <c r="FD72" s="15"/>
      <c r="FE72" s="15"/>
      <c r="FF72" s="15"/>
      <c r="FG72" s="15"/>
      <c r="FJ72" s="16"/>
      <c r="FK72" s="103"/>
      <c r="FL72" s="104"/>
      <c r="FM72" s="104"/>
      <c r="FN72" s="104"/>
      <c r="FO72" s="104"/>
      <c r="FP72" s="105"/>
      <c r="FQ72" s="68"/>
      <c r="FV72" s="15"/>
    </row>
    <row r="73" spans="2:195" ht="4.5" customHeight="1" x14ac:dyDescent="0.2">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7"/>
      <c r="AM73" s="249"/>
      <c r="AN73" s="250"/>
      <c r="AO73" s="250"/>
      <c r="AP73" s="250"/>
      <c r="AQ73" s="250"/>
      <c r="AR73" s="250"/>
      <c r="AS73" s="250"/>
      <c r="AT73" s="250"/>
      <c r="AU73" s="161"/>
      <c r="AV73" s="161"/>
      <c r="AW73" s="161"/>
      <c r="AX73" s="161"/>
      <c r="AY73" s="161"/>
      <c r="AZ73" s="161"/>
      <c r="BA73" s="161"/>
      <c r="BB73" s="227"/>
      <c r="BC73" s="66"/>
      <c r="BD73" s="66"/>
      <c r="BE73" s="202"/>
      <c r="BF73" s="203"/>
      <c r="BG73" s="203"/>
      <c r="BH73" s="203"/>
      <c r="BI73" s="203"/>
      <c r="BJ73" s="203"/>
      <c r="BK73" s="203"/>
      <c r="BL73" s="203"/>
      <c r="BM73" s="161"/>
      <c r="BN73" s="161"/>
      <c r="BO73" s="161"/>
      <c r="BP73" s="161"/>
      <c r="BQ73" s="161"/>
      <c r="BR73" s="161"/>
      <c r="BS73" s="161"/>
      <c r="BT73" s="161"/>
      <c r="BU73" s="162"/>
      <c r="BV73" s="162"/>
      <c r="BW73" s="162"/>
      <c r="BX73" s="162"/>
      <c r="BY73" s="162"/>
      <c r="BZ73" s="162"/>
      <c r="CA73" s="162"/>
      <c r="CB73" s="163"/>
      <c r="CC73" s="66"/>
      <c r="CD73" s="66"/>
      <c r="CE73" s="202"/>
      <c r="CF73" s="203"/>
      <c r="CG73" s="203"/>
      <c r="CH73" s="203"/>
      <c r="CI73" s="203"/>
      <c r="CJ73" s="203"/>
      <c r="CK73" s="203"/>
      <c r="CL73" s="203"/>
      <c r="CM73" s="161"/>
      <c r="CN73" s="161"/>
      <c r="CO73" s="161"/>
      <c r="CP73" s="161"/>
      <c r="CQ73" s="161"/>
      <c r="CR73" s="161"/>
      <c r="CS73" s="161"/>
      <c r="CT73" s="161"/>
      <c r="CU73" s="162"/>
      <c r="CV73" s="162"/>
      <c r="CW73" s="162"/>
      <c r="CX73" s="162"/>
      <c r="CY73" s="162"/>
      <c r="CZ73" s="162"/>
      <c r="DA73" s="162"/>
      <c r="DB73" s="163"/>
      <c r="DC73" s="66"/>
      <c r="DD73" s="66"/>
      <c r="DE73" s="202"/>
      <c r="DF73" s="203"/>
      <c r="DG73" s="203"/>
      <c r="DH73" s="203"/>
      <c r="DI73" s="203"/>
      <c r="DJ73" s="203"/>
      <c r="DK73" s="203"/>
      <c r="DL73" s="203"/>
      <c r="DM73" s="161"/>
      <c r="DN73" s="161"/>
      <c r="DO73" s="161"/>
      <c r="DP73" s="161"/>
      <c r="DQ73" s="161"/>
      <c r="DR73" s="161"/>
      <c r="DS73" s="161"/>
      <c r="DT73" s="161"/>
      <c r="DU73" s="162"/>
      <c r="DV73" s="162"/>
      <c r="DW73" s="162"/>
      <c r="DX73" s="162"/>
      <c r="DY73" s="162"/>
      <c r="DZ73" s="162"/>
      <c r="EA73" s="162"/>
      <c r="EB73" s="163"/>
      <c r="EC73" s="66"/>
      <c r="ED73" s="66"/>
      <c r="EE73" s="202"/>
      <c r="EF73" s="203"/>
      <c r="EG73" s="203"/>
      <c r="EH73" s="203"/>
      <c r="EI73" s="203"/>
      <c r="EJ73" s="203"/>
      <c r="EK73" s="203"/>
      <c r="EL73" s="203"/>
      <c r="EM73" s="161"/>
      <c r="EN73" s="161"/>
      <c r="EO73" s="161"/>
      <c r="EP73" s="161"/>
      <c r="EQ73" s="161"/>
      <c r="ER73" s="161"/>
      <c r="ES73" s="161"/>
      <c r="ET73" s="161"/>
      <c r="EU73" s="162"/>
      <c r="EV73" s="162"/>
      <c r="EW73" s="162"/>
      <c r="EX73" s="162"/>
      <c r="EY73" s="162"/>
      <c r="EZ73" s="162"/>
      <c r="FA73" s="162"/>
      <c r="FB73" s="163"/>
      <c r="FC73" s="15"/>
      <c r="FD73" s="15"/>
      <c r="FE73" s="15"/>
      <c r="FF73" s="15"/>
      <c r="FG73" s="15"/>
      <c r="FJ73" s="16"/>
      <c r="FK73" s="103"/>
      <c r="FL73" s="104"/>
      <c r="FM73" s="104"/>
      <c r="FN73" s="104"/>
      <c r="FO73" s="104"/>
      <c r="FP73" s="105"/>
      <c r="FQ73" s="68"/>
      <c r="FV73" s="15"/>
    </row>
    <row r="74" spans="2:195" ht="4.5" customHeight="1" x14ac:dyDescent="0.2">
      <c r="B74" s="109" t="s">
        <v>1037</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1"/>
      <c r="AM74" s="249" t="str">
        <f>IF(Sheet1!D3=0,"",Sheet1!B7)</f>
        <v/>
      </c>
      <c r="AN74" s="250"/>
      <c r="AO74" s="250"/>
      <c r="AP74" s="250"/>
      <c r="AQ74" s="250"/>
      <c r="AR74" s="250"/>
      <c r="AS74" s="250"/>
      <c r="AT74" s="250"/>
      <c r="AU74" s="161" t="str">
        <f>IF(AM74="","",AM74/DE38)</f>
        <v/>
      </c>
      <c r="AV74" s="161"/>
      <c r="AW74" s="161"/>
      <c r="AX74" s="161"/>
      <c r="AY74" s="161"/>
      <c r="AZ74" s="161"/>
      <c r="BA74" s="161"/>
      <c r="BB74" s="227"/>
      <c r="BC74" s="66"/>
      <c r="BD74" s="66"/>
      <c r="BE74" s="202"/>
      <c r="BF74" s="203"/>
      <c r="BG74" s="203"/>
      <c r="BH74" s="203"/>
      <c r="BI74" s="203"/>
      <c r="BJ74" s="203"/>
      <c r="BK74" s="203"/>
      <c r="BL74" s="203"/>
      <c r="BM74" s="161" t="str">
        <f>IF(BE74="","",IF(BE62+BE65+BE68+BE71+BE74+BE77&lt;1,0,BE74/(BE77+BE74+BE62+BE65+BE68+BE71)))</f>
        <v/>
      </c>
      <c r="BN74" s="161"/>
      <c r="BO74" s="161"/>
      <c r="BP74" s="161"/>
      <c r="BQ74" s="161"/>
      <c r="BR74" s="161"/>
      <c r="BS74" s="161"/>
      <c r="BT74" s="161"/>
      <c r="BU74" s="161" t="str">
        <f>IF(BE74="","",IF(BE74+BM74&lt;1,0,(BM74-AU74)))</f>
        <v/>
      </c>
      <c r="BV74" s="162"/>
      <c r="BW74" s="162"/>
      <c r="BX74" s="162"/>
      <c r="BY74" s="162"/>
      <c r="BZ74" s="162"/>
      <c r="CA74" s="162"/>
      <c r="CB74" s="163"/>
      <c r="CC74" s="66"/>
      <c r="CD74" s="66"/>
      <c r="CE74" s="202"/>
      <c r="CF74" s="203"/>
      <c r="CG74" s="203"/>
      <c r="CH74" s="203"/>
      <c r="CI74" s="203"/>
      <c r="CJ74" s="203"/>
      <c r="CK74" s="203"/>
      <c r="CL74" s="203"/>
      <c r="CM74" s="161" t="str">
        <f>IF(CE74="","",IF(CE62+CE65+CE68+CE71+CE74+CE77&lt;1,0,CE74/(CE77+CE74+CE62+CE65+CE68+CE71)))</f>
        <v/>
      </c>
      <c r="CN74" s="161"/>
      <c r="CO74" s="161"/>
      <c r="CP74" s="161"/>
      <c r="CQ74" s="161"/>
      <c r="CR74" s="161"/>
      <c r="CS74" s="161"/>
      <c r="CT74" s="161"/>
      <c r="CU74" s="161" t="str">
        <f>IF(CE74="","",IF(CE74+CM74&lt;1,0,(CM74-AU74)))</f>
        <v/>
      </c>
      <c r="CV74" s="162"/>
      <c r="CW74" s="162"/>
      <c r="CX74" s="162"/>
      <c r="CY74" s="162"/>
      <c r="CZ74" s="162"/>
      <c r="DA74" s="162"/>
      <c r="DB74" s="163"/>
      <c r="DC74" s="66"/>
      <c r="DD74" s="66"/>
      <c r="DE74" s="202"/>
      <c r="DF74" s="203"/>
      <c r="DG74" s="203"/>
      <c r="DH74" s="203"/>
      <c r="DI74" s="203"/>
      <c r="DJ74" s="203"/>
      <c r="DK74" s="203"/>
      <c r="DL74" s="203"/>
      <c r="DM74" s="161" t="str">
        <f>IF(DE74="","",IF(DE62+DE65+DE68+DE71+DE74+DE77&lt;1,0,DE74/(DE77+DE74+DE62+DE65+DE68+DE71)))</f>
        <v/>
      </c>
      <c r="DN74" s="161"/>
      <c r="DO74" s="161"/>
      <c r="DP74" s="161"/>
      <c r="DQ74" s="161"/>
      <c r="DR74" s="161"/>
      <c r="DS74" s="161"/>
      <c r="DT74" s="161"/>
      <c r="DU74" s="161" t="str">
        <f>IF(DE74="","",IF(DE74+DM74&lt;1,0,(DM74-AU74)))</f>
        <v/>
      </c>
      <c r="DV74" s="162"/>
      <c r="DW74" s="162"/>
      <c r="DX74" s="162"/>
      <c r="DY74" s="162"/>
      <c r="DZ74" s="162"/>
      <c r="EA74" s="162"/>
      <c r="EB74" s="163"/>
      <c r="EC74" s="66"/>
      <c r="ED74" s="66"/>
      <c r="EE74" s="202"/>
      <c r="EF74" s="203"/>
      <c r="EG74" s="203"/>
      <c r="EH74" s="203"/>
      <c r="EI74" s="203"/>
      <c r="EJ74" s="203"/>
      <c r="EK74" s="203"/>
      <c r="EL74" s="203"/>
      <c r="EM74" s="161" t="str">
        <f>IF(EE74="","",IF(EE62+EE65+EE68+EE71+EE74+EE77&lt;1,0,EE74/(EE77+EE74+EE62+EE65+EE68+EE71)))</f>
        <v/>
      </c>
      <c r="EN74" s="161"/>
      <c r="EO74" s="161"/>
      <c r="EP74" s="161"/>
      <c r="EQ74" s="161"/>
      <c r="ER74" s="161"/>
      <c r="ES74" s="161"/>
      <c r="ET74" s="161"/>
      <c r="EU74" s="161" t="str">
        <f>IF(EE74="","",IF(EE74+EM74&lt;1,0,(EM74-AU74)))</f>
        <v/>
      </c>
      <c r="EV74" s="162"/>
      <c r="EW74" s="162"/>
      <c r="EX74" s="162"/>
      <c r="EY74" s="162"/>
      <c r="EZ74" s="162"/>
      <c r="FA74" s="162"/>
      <c r="FB74" s="163"/>
      <c r="FC74" s="15"/>
      <c r="FD74" s="15"/>
      <c r="FE74" s="15"/>
      <c r="FF74" s="15"/>
      <c r="FG74" s="15"/>
      <c r="FJ74" s="16"/>
      <c r="FK74" s="103"/>
      <c r="FL74" s="104"/>
      <c r="FM74" s="104"/>
      <c r="FN74" s="104"/>
      <c r="FO74" s="104"/>
      <c r="FP74" s="105"/>
      <c r="FQ74" s="68"/>
      <c r="FV74" s="15"/>
    </row>
    <row r="75" spans="2:195" ht="4.5" customHeight="1" x14ac:dyDescent="0.2">
      <c r="B75" s="112"/>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4"/>
      <c r="AM75" s="249"/>
      <c r="AN75" s="250"/>
      <c r="AO75" s="250"/>
      <c r="AP75" s="250"/>
      <c r="AQ75" s="250"/>
      <c r="AR75" s="250"/>
      <c r="AS75" s="250"/>
      <c r="AT75" s="250"/>
      <c r="AU75" s="161"/>
      <c r="AV75" s="161"/>
      <c r="AW75" s="161"/>
      <c r="AX75" s="161"/>
      <c r="AY75" s="161"/>
      <c r="AZ75" s="161"/>
      <c r="BA75" s="161"/>
      <c r="BB75" s="227"/>
      <c r="BC75" s="66"/>
      <c r="BD75" s="66"/>
      <c r="BE75" s="202"/>
      <c r="BF75" s="203"/>
      <c r="BG75" s="203"/>
      <c r="BH75" s="203"/>
      <c r="BI75" s="203"/>
      <c r="BJ75" s="203"/>
      <c r="BK75" s="203"/>
      <c r="BL75" s="203"/>
      <c r="BM75" s="161"/>
      <c r="BN75" s="161"/>
      <c r="BO75" s="161"/>
      <c r="BP75" s="161"/>
      <c r="BQ75" s="161"/>
      <c r="BR75" s="161"/>
      <c r="BS75" s="161"/>
      <c r="BT75" s="161"/>
      <c r="BU75" s="162"/>
      <c r="BV75" s="162"/>
      <c r="BW75" s="162"/>
      <c r="BX75" s="162"/>
      <c r="BY75" s="162"/>
      <c r="BZ75" s="162"/>
      <c r="CA75" s="162"/>
      <c r="CB75" s="163"/>
      <c r="CC75" s="66"/>
      <c r="CD75" s="66"/>
      <c r="CE75" s="202"/>
      <c r="CF75" s="203"/>
      <c r="CG75" s="203"/>
      <c r="CH75" s="203"/>
      <c r="CI75" s="203"/>
      <c r="CJ75" s="203"/>
      <c r="CK75" s="203"/>
      <c r="CL75" s="203"/>
      <c r="CM75" s="161"/>
      <c r="CN75" s="161"/>
      <c r="CO75" s="161"/>
      <c r="CP75" s="161"/>
      <c r="CQ75" s="161"/>
      <c r="CR75" s="161"/>
      <c r="CS75" s="161"/>
      <c r="CT75" s="161"/>
      <c r="CU75" s="162"/>
      <c r="CV75" s="162"/>
      <c r="CW75" s="162"/>
      <c r="CX75" s="162"/>
      <c r="CY75" s="162"/>
      <c r="CZ75" s="162"/>
      <c r="DA75" s="162"/>
      <c r="DB75" s="163"/>
      <c r="DC75" s="66"/>
      <c r="DD75" s="66"/>
      <c r="DE75" s="202"/>
      <c r="DF75" s="203"/>
      <c r="DG75" s="203"/>
      <c r="DH75" s="203"/>
      <c r="DI75" s="203"/>
      <c r="DJ75" s="203"/>
      <c r="DK75" s="203"/>
      <c r="DL75" s="203"/>
      <c r="DM75" s="161"/>
      <c r="DN75" s="161"/>
      <c r="DO75" s="161"/>
      <c r="DP75" s="161"/>
      <c r="DQ75" s="161"/>
      <c r="DR75" s="161"/>
      <c r="DS75" s="161"/>
      <c r="DT75" s="161"/>
      <c r="DU75" s="162"/>
      <c r="DV75" s="162"/>
      <c r="DW75" s="162"/>
      <c r="DX75" s="162"/>
      <c r="DY75" s="162"/>
      <c r="DZ75" s="162"/>
      <c r="EA75" s="162"/>
      <c r="EB75" s="163"/>
      <c r="EC75" s="66"/>
      <c r="ED75" s="66"/>
      <c r="EE75" s="202"/>
      <c r="EF75" s="203"/>
      <c r="EG75" s="203"/>
      <c r="EH75" s="203"/>
      <c r="EI75" s="203"/>
      <c r="EJ75" s="203"/>
      <c r="EK75" s="203"/>
      <c r="EL75" s="203"/>
      <c r="EM75" s="161"/>
      <c r="EN75" s="161"/>
      <c r="EO75" s="161"/>
      <c r="EP75" s="161"/>
      <c r="EQ75" s="161"/>
      <c r="ER75" s="161"/>
      <c r="ES75" s="161"/>
      <c r="ET75" s="161"/>
      <c r="EU75" s="162"/>
      <c r="EV75" s="162"/>
      <c r="EW75" s="162"/>
      <c r="EX75" s="162"/>
      <c r="EY75" s="162"/>
      <c r="EZ75" s="162"/>
      <c r="FA75" s="162"/>
      <c r="FB75" s="163"/>
      <c r="FC75" s="15"/>
      <c r="FD75" s="15"/>
      <c r="FE75" s="15"/>
      <c r="FF75" s="15"/>
      <c r="FG75" s="15"/>
      <c r="FJ75" s="16"/>
      <c r="FK75" s="103"/>
      <c r="FL75" s="104"/>
      <c r="FM75" s="104"/>
      <c r="FN75" s="104"/>
      <c r="FO75" s="104"/>
      <c r="FP75" s="105"/>
      <c r="FQ75" s="68"/>
      <c r="FV75" s="15"/>
    </row>
    <row r="76" spans="2:195" ht="4.5" customHeight="1" x14ac:dyDescent="0.2">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7"/>
      <c r="AM76" s="249"/>
      <c r="AN76" s="250"/>
      <c r="AO76" s="250"/>
      <c r="AP76" s="250"/>
      <c r="AQ76" s="250"/>
      <c r="AR76" s="250"/>
      <c r="AS76" s="250"/>
      <c r="AT76" s="250"/>
      <c r="AU76" s="161"/>
      <c r="AV76" s="161"/>
      <c r="AW76" s="161"/>
      <c r="AX76" s="161"/>
      <c r="AY76" s="161"/>
      <c r="AZ76" s="161"/>
      <c r="BA76" s="161"/>
      <c r="BB76" s="227"/>
      <c r="BC76" s="66"/>
      <c r="BD76" s="66"/>
      <c r="BE76" s="202"/>
      <c r="BF76" s="203"/>
      <c r="BG76" s="203"/>
      <c r="BH76" s="203"/>
      <c r="BI76" s="203"/>
      <c r="BJ76" s="203"/>
      <c r="BK76" s="203"/>
      <c r="BL76" s="203"/>
      <c r="BM76" s="161"/>
      <c r="BN76" s="161"/>
      <c r="BO76" s="161"/>
      <c r="BP76" s="161"/>
      <c r="BQ76" s="161"/>
      <c r="BR76" s="161"/>
      <c r="BS76" s="161"/>
      <c r="BT76" s="161"/>
      <c r="BU76" s="162"/>
      <c r="BV76" s="162"/>
      <c r="BW76" s="162"/>
      <c r="BX76" s="162"/>
      <c r="BY76" s="162"/>
      <c r="BZ76" s="162"/>
      <c r="CA76" s="162"/>
      <c r="CB76" s="163"/>
      <c r="CC76" s="66"/>
      <c r="CD76" s="66"/>
      <c r="CE76" s="202"/>
      <c r="CF76" s="203"/>
      <c r="CG76" s="203"/>
      <c r="CH76" s="203"/>
      <c r="CI76" s="203"/>
      <c r="CJ76" s="203"/>
      <c r="CK76" s="203"/>
      <c r="CL76" s="203"/>
      <c r="CM76" s="161"/>
      <c r="CN76" s="161"/>
      <c r="CO76" s="161"/>
      <c r="CP76" s="161"/>
      <c r="CQ76" s="161"/>
      <c r="CR76" s="161"/>
      <c r="CS76" s="161"/>
      <c r="CT76" s="161"/>
      <c r="CU76" s="162"/>
      <c r="CV76" s="162"/>
      <c r="CW76" s="162"/>
      <c r="CX76" s="162"/>
      <c r="CY76" s="162"/>
      <c r="CZ76" s="162"/>
      <c r="DA76" s="162"/>
      <c r="DB76" s="163"/>
      <c r="DC76" s="66"/>
      <c r="DD76" s="66"/>
      <c r="DE76" s="202"/>
      <c r="DF76" s="203"/>
      <c r="DG76" s="203"/>
      <c r="DH76" s="203"/>
      <c r="DI76" s="203"/>
      <c r="DJ76" s="203"/>
      <c r="DK76" s="203"/>
      <c r="DL76" s="203"/>
      <c r="DM76" s="161"/>
      <c r="DN76" s="161"/>
      <c r="DO76" s="161"/>
      <c r="DP76" s="161"/>
      <c r="DQ76" s="161"/>
      <c r="DR76" s="161"/>
      <c r="DS76" s="161"/>
      <c r="DT76" s="161"/>
      <c r="DU76" s="162"/>
      <c r="DV76" s="162"/>
      <c r="DW76" s="162"/>
      <c r="DX76" s="162"/>
      <c r="DY76" s="162"/>
      <c r="DZ76" s="162"/>
      <c r="EA76" s="162"/>
      <c r="EB76" s="163"/>
      <c r="EC76" s="66"/>
      <c r="ED76" s="66"/>
      <c r="EE76" s="202"/>
      <c r="EF76" s="203"/>
      <c r="EG76" s="203"/>
      <c r="EH76" s="203"/>
      <c r="EI76" s="203"/>
      <c r="EJ76" s="203"/>
      <c r="EK76" s="203"/>
      <c r="EL76" s="203"/>
      <c r="EM76" s="161"/>
      <c r="EN76" s="161"/>
      <c r="EO76" s="161"/>
      <c r="EP76" s="161"/>
      <c r="EQ76" s="161"/>
      <c r="ER76" s="161"/>
      <c r="ES76" s="161"/>
      <c r="ET76" s="161"/>
      <c r="EU76" s="162"/>
      <c r="EV76" s="162"/>
      <c r="EW76" s="162"/>
      <c r="EX76" s="162"/>
      <c r="EY76" s="162"/>
      <c r="EZ76" s="162"/>
      <c r="FA76" s="162"/>
      <c r="FB76" s="163"/>
      <c r="FC76" s="15"/>
      <c r="FD76" s="15"/>
      <c r="FE76" s="15"/>
      <c r="FF76" s="15"/>
      <c r="FG76" s="15"/>
      <c r="FJ76" s="16"/>
      <c r="FK76" s="103"/>
      <c r="FL76" s="104"/>
      <c r="FM76" s="104"/>
      <c r="FN76" s="104"/>
      <c r="FO76" s="104"/>
      <c r="FP76" s="105"/>
      <c r="FQ76" s="68"/>
      <c r="FV76" s="15"/>
    </row>
    <row r="77" spans="2:195" ht="4.5" customHeight="1" x14ac:dyDescent="0.2">
      <c r="B77" s="109" t="s">
        <v>1038</v>
      </c>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1"/>
      <c r="AM77" s="249" t="str">
        <f>IF(Sheet1!D3=0,"",Sheet1!B8)</f>
        <v/>
      </c>
      <c r="AN77" s="250"/>
      <c r="AO77" s="250"/>
      <c r="AP77" s="250"/>
      <c r="AQ77" s="250"/>
      <c r="AR77" s="250"/>
      <c r="AS77" s="250"/>
      <c r="AT77" s="250"/>
      <c r="AU77" s="161" t="str">
        <f>IF(AM77="","",AM77/DE38)</f>
        <v/>
      </c>
      <c r="AV77" s="161"/>
      <c r="AW77" s="161"/>
      <c r="AX77" s="161"/>
      <c r="AY77" s="161"/>
      <c r="AZ77" s="161"/>
      <c r="BA77" s="161"/>
      <c r="BB77" s="227"/>
      <c r="BC77" s="66"/>
      <c r="BD77" s="66"/>
      <c r="BE77" s="202"/>
      <c r="BF77" s="203"/>
      <c r="BG77" s="203"/>
      <c r="BH77" s="203"/>
      <c r="BI77" s="203"/>
      <c r="BJ77" s="203"/>
      <c r="BK77" s="203"/>
      <c r="BL77" s="203"/>
      <c r="BM77" s="161" t="str">
        <f>IF(BE77="","",IF(BE62+BE65+BE68+BE71+BE74+BE77&lt;1,0,BE77/(BE77+BE74+BE71+BE68+BE65+BE62)))</f>
        <v/>
      </c>
      <c r="BN77" s="161"/>
      <c r="BO77" s="161"/>
      <c r="BP77" s="161"/>
      <c r="BQ77" s="161"/>
      <c r="BR77" s="161"/>
      <c r="BS77" s="161"/>
      <c r="BT77" s="161"/>
      <c r="BU77" s="161" t="str">
        <f>IF(BE77="","",IF(BE77+BM77&lt;1,0,(BM77-AU77)))</f>
        <v/>
      </c>
      <c r="BV77" s="162"/>
      <c r="BW77" s="162"/>
      <c r="BX77" s="162"/>
      <c r="BY77" s="162"/>
      <c r="BZ77" s="162"/>
      <c r="CA77" s="162"/>
      <c r="CB77" s="163"/>
      <c r="CC77" s="66"/>
      <c r="CD77" s="66"/>
      <c r="CE77" s="202"/>
      <c r="CF77" s="203"/>
      <c r="CG77" s="203"/>
      <c r="CH77" s="203"/>
      <c r="CI77" s="203"/>
      <c r="CJ77" s="203"/>
      <c r="CK77" s="203"/>
      <c r="CL77" s="203"/>
      <c r="CM77" s="161" t="str">
        <f>IF(CE77="","",IF(CE62+CE65+CE68+CE71+CE74+CE77&lt;1,0,CE77/(CE77+CE74+CE71+CE68+CE65+CE62)))</f>
        <v/>
      </c>
      <c r="CN77" s="161"/>
      <c r="CO77" s="161"/>
      <c r="CP77" s="161"/>
      <c r="CQ77" s="161"/>
      <c r="CR77" s="161"/>
      <c r="CS77" s="161"/>
      <c r="CT77" s="161"/>
      <c r="CU77" s="286" t="str">
        <f>IF(CE77="","",IF(CE77+CM77&lt;1,0,(CM77-AU77)))</f>
        <v/>
      </c>
      <c r="CV77" s="287"/>
      <c r="CW77" s="287"/>
      <c r="CX77" s="287"/>
      <c r="CY77" s="287"/>
      <c r="CZ77" s="287"/>
      <c r="DA77" s="287"/>
      <c r="DB77" s="288"/>
      <c r="DC77" s="66"/>
      <c r="DD77" s="66"/>
      <c r="DE77" s="202"/>
      <c r="DF77" s="203"/>
      <c r="DG77" s="203"/>
      <c r="DH77" s="203"/>
      <c r="DI77" s="203"/>
      <c r="DJ77" s="203"/>
      <c r="DK77" s="203"/>
      <c r="DL77" s="203"/>
      <c r="DM77" s="161" t="str">
        <f>IF(DE77="","",IF(DE62+DE65+DE68+DE71+DE74+DE77&lt;1,0,DE77/(DE77+DE74+DE71+DE68+DE65+DE62)))</f>
        <v/>
      </c>
      <c r="DN77" s="161"/>
      <c r="DO77" s="161"/>
      <c r="DP77" s="161"/>
      <c r="DQ77" s="161"/>
      <c r="DR77" s="161"/>
      <c r="DS77" s="161"/>
      <c r="DT77" s="161"/>
      <c r="DU77" s="161" t="str">
        <f>IF(DE77="","",IF(DE77+DM77&lt;1,0,(DM77-AU77)))</f>
        <v/>
      </c>
      <c r="DV77" s="162"/>
      <c r="DW77" s="162"/>
      <c r="DX77" s="162"/>
      <c r="DY77" s="162"/>
      <c r="DZ77" s="162"/>
      <c r="EA77" s="162"/>
      <c r="EB77" s="163"/>
      <c r="EC77" s="66"/>
      <c r="ED77" s="66"/>
      <c r="EE77" s="202"/>
      <c r="EF77" s="203"/>
      <c r="EG77" s="203"/>
      <c r="EH77" s="203"/>
      <c r="EI77" s="203"/>
      <c r="EJ77" s="203"/>
      <c r="EK77" s="203"/>
      <c r="EL77" s="203"/>
      <c r="EM77" s="161" t="str">
        <f>IF(EE77="","",IF(EE62+EE65+EE68+EE71+EE74+EE77&lt;1,0,EE77/(EE77+EE74+EE71+EE68+EE65+EE62)))</f>
        <v/>
      </c>
      <c r="EN77" s="161"/>
      <c r="EO77" s="161"/>
      <c r="EP77" s="161"/>
      <c r="EQ77" s="161"/>
      <c r="ER77" s="161"/>
      <c r="ES77" s="161"/>
      <c r="ET77" s="161"/>
      <c r="EU77" s="161" t="str">
        <f>IF(EE77="","",IF(EE77+EM77&lt;1,0,(EM77-AU77)))</f>
        <v/>
      </c>
      <c r="EV77" s="162"/>
      <c r="EW77" s="162"/>
      <c r="EX77" s="162"/>
      <c r="EY77" s="162"/>
      <c r="EZ77" s="162"/>
      <c r="FA77" s="162"/>
      <c r="FB77" s="163"/>
      <c r="FC77" s="15"/>
      <c r="FD77" s="15"/>
      <c r="FE77" s="15"/>
      <c r="FF77" s="15"/>
      <c r="FG77" s="15"/>
      <c r="FJ77" s="16"/>
      <c r="FK77" s="103"/>
      <c r="FL77" s="104"/>
      <c r="FM77" s="104"/>
      <c r="FN77" s="104"/>
      <c r="FO77" s="104"/>
      <c r="FP77" s="105"/>
      <c r="FQ77" s="68"/>
      <c r="FV77" s="15"/>
    </row>
    <row r="78" spans="2:195" ht="4.5" customHeight="1" x14ac:dyDescent="0.2">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4"/>
      <c r="AM78" s="249"/>
      <c r="AN78" s="250"/>
      <c r="AO78" s="250"/>
      <c r="AP78" s="250"/>
      <c r="AQ78" s="250"/>
      <c r="AR78" s="250"/>
      <c r="AS78" s="250"/>
      <c r="AT78" s="250"/>
      <c r="AU78" s="161"/>
      <c r="AV78" s="161"/>
      <c r="AW78" s="161"/>
      <c r="AX78" s="161"/>
      <c r="AY78" s="161"/>
      <c r="AZ78" s="161"/>
      <c r="BA78" s="161"/>
      <c r="BB78" s="227"/>
      <c r="BC78" s="66"/>
      <c r="BD78" s="66"/>
      <c r="BE78" s="202"/>
      <c r="BF78" s="203"/>
      <c r="BG78" s="203"/>
      <c r="BH78" s="203"/>
      <c r="BI78" s="203"/>
      <c r="BJ78" s="203"/>
      <c r="BK78" s="203"/>
      <c r="BL78" s="203"/>
      <c r="BM78" s="161"/>
      <c r="BN78" s="161"/>
      <c r="BO78" s="161"/>
      <c r="BP78" s="161"/>
      <c r="BQ78" s="161"/>
      <c r="BR78" s="161"/>
      <c r="BS78" s="161"/>
      <c r="BT78" s="161"/>
      <c r="BU78" s="162"/>
      <c r="BV78" s="162"/>
      <c r="BW78" s="162"/>
      <c r="BX78" s="162"/>
      <c r="BY78" s="162"/>
      <c r="BZ78" s="162"/>
      <c r="CA78" s="162"/>
      <c r="CB78" s="163"/>
      <c r="CC78" s="66"/>
      <c r="CD78" s="66"/>
      <c r="CE78" s="202"/>
      <c r="CF78" s="203"/>
      <c r="CG78" s="203"/>
      <c r="CH78" s="203"/>
      <c r="CI78" s="203"/>
      <c r="CJ78" s="203"/>
      <c r="CK78" s="203"/>
      <c r="CL78" s="203"/>
      <c r="CM78" s="161"/>
      <c r="CN78" s="161"/>
      <c r="CO78" s="161"/>
      <c r="CP78" s="161"/>
      <c r="CQ78" s="161"/>
      <c r="CR78" s="161"/>
      <c r="CS78" s="161"/>
      <c r="CT78" s="161"/>
      <c r="CU78" s="289"/>
      <c r="CV78" s="290"/>
      <c r="CW78" s="290"/>
      <c r="CX78" s="290"/>
      <c r="CY78" s="290"/>
      <c r="CZ78" s="290"/>
      <c r="DA78" s="290"/>
      <c r="DB78" s="291"/>
      <c r="DC78" s="66"/>
      <c r="DD78" s="66"/>
      <c r="DE78" s="202"/>
      <c r="DF78" s="203"/>
      <c r="DG78" s="203"/>
      <c r="DH78" s="203"/>
      <c r="DI78" s="203"/>
      <c r="DJ78" s="203"/>
      <c r="DK78" s="203"/>
      <c r="DL78" s="203"/>
      <c r="DM78" s="161"/>
      <c r="DN78" s="161"/>
      <c r="DO78" s="161"/>
      <c r="DP78" s="161"/>
      <c r="DQ78" s="161"/>
      <c r="DR78" s="161"/>
      <c r="DS78" s="161"/>
      <c r="DT78" s="161"/>
      <c r="DU78" s="162"/>
      <c r="DV78" s="162"/>
      <c r="DW78" s="162"/>
      <c r="DX78" s="162"/>
      <c r="DY78" s="162"/>
      <c r="DZ78" s="162"/>
      <c r="EA78" s="162"/>
      <c r="EB78" s="163"/>
      <c r="EC78" s="66"/>
      <c r="ED78" s="66"/>
      <c r="EE78" s="202"/>
      <c r="EF78" s="203"/>
      <c r="EG78" s="203"/>
      <c r="EH78" s="203"/>
      <c r="EI78" s="203"/>
      <c r="EJ78" s="203"/>
      <c r="EK78" s="203"/>
      <c r="EL78" s="203"/>
      <c r="EM78" s="161"/>
      <c r="EN78" s="161"/>
      <c r="EO78" s="161"/>
      <c r="EP78" s="161"/>
      <c r="EQ78" s="161"/>
      <c r="ER78" s="161"/>
      <c r="ES78" s="161"/>
      <c r="ET78" s="161"/>
      <c r="EU78" s="162"/>
      <c r="EV78" s="162"/>
      <c r="EW78" s="162"/>
      <c r="EX78" s="162"/>
      <c r="EY78" s="162"/>
      <c r="EZ78" s="162"/>
      <c r="FA78" s="162"/>
      <c r="FB78" s="163"/>
      <c r="FC78" s="15"/>
      <c r="FD78" s="15"/>
      <c r="FE78" s="15"/>
      <c r="FF78" s="15"/>
      <c r="FG78" s="15"/>
      <c r="FJ78" s="16"/>
      <c r="FK78" s="103"/>
      <c r="FL78" s="104"/>
      <c r="FM78" s="104"/>
      <c r="FN78" s="104"/>
      <c r="FO78" s="104"/>
      <c r="FP78" s="105"/>
      <c r="FQ78" s="68"/>
      <c r="FV78" s="15"/>
    </row>
    <row r="79" spans="2:195" ht="4.5" customHeight="1" thickBot="1" x14ac:dyDescent="0.25">
      <c r="B79" s="185"/>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7"/>
      <c r="AM79" s="279"/>
      <c r="AN79" s="280"/>
      <c r="AO79" s="280"/>
      <c r="AP79" s="280"/>
      <c r="AQ79" s="280"/>
      <c r="AR79" s="280"/>
      <c r="AS79" s="280"/>
      <c r="AT79" s="280"/>
      <c r="AU79" s="239"/>
      <c r="AV79" s="239"/>
      <c r="AW79" s="239"/>
      <c r="AX79" s="239"/>
      <c r="AY79" s="239"/>
      <c r="AZ79" s="239"/>
      <c r="BA79" s="239"/>
      <c r="BB79" s="240"/>
      <c r="BC79" s="66"/>
      <c r="BD79" s="66"/>
      <c r="BE79" s="241"/>
      <c r="BF79" s="242"/>
      <c r="BG79" s="242"/>
      <c r="BH79" s="242"/>
      <c r="BI79" s="242"/>
      <c r="BJ79" s="242"/>
      <c r="BK79" s="242"/>
      <c r="BL79" s="242"/>
      <c r="BM79" s="239"/>
      <c r="BN79" s="239"/>
      <c r="BO79" s="239"/>
      <c r="BP79" s="239"/>
      <c r="BQ79" s="239"/>
      <c r="BR79" s="239"/>
      <c r="BS79" s="239"/>
      <c r="BT79" s="239"/>
      <c r="BU79" s="164"/>
      <c r="BV79" s="164"/>
      <c r="BW79" s="164"/>
      <c r="BX79" s="164"/>
      <c r="BY79" s="164"/>
      <c r="BZ79" s="164"/>
      <c r="CA79" s="164"/>
      <c r="CB79" s="165"/>
      <c r="CC79" s="66"/>
      <c r="CD79" s="66"/>
      <c r="CE79" s="241"/>
      <c r="CF79" s="242"/>
      <c r="CG79" s="242"/>
      <c r="CH79" s="242"/>
      <c r="CI79" s="242"/>
      <c r="CJ79" s="242"/>
      <c r="CK79" s="242"/>
      <c r="CL79" s="242"/>
      <c r="CM79" s="239"/>
      <c r="CN79" s="239"/>
      <c r="CO79" s="239"/>
      <c r="CP79" s="239"/>
      <c r="CQ79" s="239"/>
      <c r="CR79" s="239"/>
      <c r="CS79" s="239"/>
      <c r="CT79" s="239"/>
      <c r="CU79" s="292"/>
      <c r="CV79" s="293"/>
      <c r="CW79" s="293"/>
      <c r="CX79" s="293"/>
      <c r="CY79" s="293"/>
      <c r="CZ79" s="293"/>
      <c r="DA79" s="293"/>
      <c r="DB79" s="294"/>
      <c r="DC79" s="66"/>
      <c r="DD79" s="66"/>
      <c r="DE79" s="241"/>
      <c r="DF79" s="242"/>
      <c r="DG79" s="242"/>
      <c r="DH79" s="242"/>
      <c r="DI79" s="242"/>
      <c r="DJ79" s="242"/>
      <c r="DK79" s="242"/>
      <c r="DL79" s="242"/>
      <c r="DM79" s="239"/>
      <c r="DN79" s="239"/>
      <c r="DO79" s="239"/>
      <c r="DP79" s="239"/>
      <c r="DQ79" s="239"/>
      <c r="DR79" s="239"/>
      <c r="DS79" s="239"/>
      <c r="DT79" s="239"/>
      <c r="DU79" s="164"/>
      <c r="DV79" s="164"/>
      <c r="DW79" s="164"/>
      <c r="DX79" s="164"/>
      <c r="DY79" s="164"/>
      <c r="DZ79" s="164"/>
      <c r="EA79" s="164"/>
      <c r="EB79" s="165"/>
      <c r="EC79" s="66"/>
      <c r="ED79" s="66"/>
      <c r="EE79" s="241"/>
      <c r="EF79" s="242"/>
      <c r="EG79" s="242"/>
      <c r="EH79" s="242"/>
      <c r="EI79" s="242"/>
      <c r="EJ79" s="242"/>
      <c r="EK79" s="242"/>
      <c r="EL79" s="242"/>
      <c r="EM79" s="239"/>
      <c r="EN79" s="239"/>
      <c r="EO79" s="239"/>
      <c r="EP79" s="239"/>
      <c r="EQ79" s="239"/>
      <c r="ER79" s="239"/>
      <c r="ES79" s="239"/>
      <c r="ET79" s="239"/>
      <c r="EU79" s="164"/>
      <c r="EV79" s="164"/>
      <c r="EW79" s="164"/>
      <c r="EX79" s="164"/>
      <c r="EY79" s="164"/>
      <c r="EZ79" s="164"/>
      <c r="FA79" s="164"/>
      <c r="FB79" s="165"/>
      <c r="FC79" s="15"/>
      <c r="FD79" s="15"/>
      <c r="FE79" s="15"/>
      <c r="FF79" s="15"/>
      <c r="FG79" s="15"/>
      <c r="FJ79" s="16"/>
      <c r="FK79" s="103"/>
      <c r="FL79" s="104"/>
      <c r="FM79" s="104"/>
      <c r="FN79" s="104"/>
      <c r="FO79" s="104"/>
      <c r="FP79" s="105"/>
      <c r="FQ79" s="68"/>
      <c r="FV79" s="15"/>
    </row>
    <row r="80" spans="2:195" ht="4.5" customHeight="1" thickBot="1" x14ac:dyDescent="0.25">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BC80" s="37"/>
      <c r="BD80" s="37"/>
      <c r="BU80" s="37"/>
      <c r="BV80" s="37"/>
      <c r="BW80" s="37"/>
      <c r="BX80" s="37"/>
      <c r="BY80" s="37"/>
      <c r="BZ80" s="37"/>
      <c r="CA80" s="37"/>
      <c r="CB80" s="37"/>
      <c r="CC80" s="37"/>
      <c r="CD80" s="37"/>
      <c r="CU80" s="37"/>
      <c r="CV80" s="37"/>
      <c r="CW80" s="37"/>
      <c r="CX80" s="37"/>
      <c r="CY80" s="37"/>
      <c r="CZ80" s="37"/>
      <c r="DA80" s="37"/>
      <c r="DB80" s="37"/>
      <c r="DC80" s="37"/>
      <c r="DD80" s="37"/>
      <c r="DU80" s="37"/>
      <c r="DV80" s="37"/>
      <c r="DW80" s="37"/>
      <c r="DX80" s="37"/>
      <c r="DY80" s="37"/>
      <c r="DZ80" s="37"/>
      <c r="EA80" s="37"/>
      <c r="EB80" s="37"/>
      <c r="EC80" s="37"/>
      <c r="ED80" s="37"/>
      <c r="EU80" s="37"/>
      <c r="EV80" s="37"/>
      <c r="EW80" s="37"/>
      <c r="EX80" s="37"/>
      <c r="EY80" s="37"/>
      <c r="EZ80" s="37"/>
      <c r="FA80" s="37"/>
      <c r="FB80" s="37"/>
      <c r="FC80" s="15"/>
      <c r="FD80" s="15"/>
      <c r="FE80" s="15"/>
      <c r="FF80" s="15"/>
      <c r="FG80" s="15"/>
      <c r="FJ80" s="16"/>
      <c r="FK80" s="103"/>
      <c r="FL80" s="104"/>
      <c r="FM80" s="104"/>
      <c r="FN80" s="104"/>
      <c r="FO80" s="104"/>
      <c r="FP80" s="105"/>
      <c r="FQ80" s="68"/>
      <c r="FV80" s="15"/>
    </row>
    <row r="81" spans="2:201" ht="4.5" customHeight="1" x14ac:dyDescent="0.2">
      <c r="B81" s="170" t="s">
        <v>1039</v>
      </c>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2"/>
      <c r="AM81" s="146" t="s">
        <v>1025</v>
      </c>
      <c r="AN81" s="147"/>
      <c r="AO81" s="147"/>
      <c r="AP81" s="147"/>
      <c r="AQ81" s="147"/>
      <c r="AR81" s="147"/>
      <c r="AS81" s="147"/>
      <c r="AT81" s="147"/>
      <c r="AU81" s="147"/>
      <c r="AV81" s="147"/>
      <c r="AW81" s="147"/>
      <c r="AX81" s="147"/>
      <c r="AY81" s="147"/>
      <c r="AZ81" s="147"/>
      <c r="BA81" s="147"/>
      <c r="BB81" s="148"/>
      <c r="BC81" s="19"/>
      <c r="BD81" s="19"/>
      <c r="BE81" s="152" t="s">
        <v>1026</v>
      </c>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4"/>
      <c r="CC81" s="19"/>
      <c r="CD81" s="19"/>
      <c r="CE81" s="146" t="s">
        <v>1027</v>
      </c>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8"/>
      <c r="DC81" s="19"/>
      <c r="DD81" s="19"/>
      <c r="DE81" s="146" t="s">
        <v>1028</v>
      </c>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8"/>
      <c r="EC81" s="65"/>
      <c r="ED81" s="65"/>
      <c r="EE81" s="146" t="s">
        <v>1029</v>
      </c>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8"/>
      <c r="FC81" s="15"/>
      <c r="FD81" s="15"/>
      <c r="FE81" s="15"/>
      <c r="FF81" s="15"/>
      <c r="FG81" s="15"/>
      <c r="FJ81" s="16"/>
      <c r="FK81" s="103"/>
      <c r="FL81" s="104"/>
      <c r="FM81" s="104"/>
      <c r="FN81" s="104"/>
      <c r="FO81" s="104"/>
      <c r="FP81" s="105"/>
      <c r="FQ81" s="68"/>
      <c r="FV81" s="15"/>
    </row>
    <row r="82" spans="2:201" ht="4.5" customHeight="1" x14ac:dyDescent="0.2">
      <c r="B82" s="173"/>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5"/>
      <c r="AM82" s="149"/>
      <c r="AN82" s="150"/>
      <c r="AO82" s="150"/>
      <c r="AP82" s="150"/>
      <c r="AQ82" s="150"/>
      <c r="AR82" s="150"/>
      <c r="AS82" s="150"/>
      <c r="AT82" s="150"/>
      <c r="AU82" s="150"/>
      <c r="AV82" s="150"/>
      <c r="AW82" s="150"/>
      <c r="AX82" s="150"/>
      <c r="AY82" s="150"/>
      <c r="AZ82" s="150"/>
      <c r="BA82" s="150"/>
      <c r="BB82" s="151"/>
      <c r="BC82" s="19"/>
      <c r="BD82" s="19"/>
      <c r="BE82" s="155"/>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7"/>
      <c r="CC82" s="19"/>
      <c r="CD82" s="19"/>
      <c r="CE82" s="149"/>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1"/>
      <c r="DC82" s="19"/>
      <c r="DD82" s="19"/>
      <c r="DE82" s="149"/>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1"/>
      <c r="EC82" s="65"/>
      <c r="ED82" s="65"/>
      <c r="EE82" s="149"/>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1"/>
      <c r="FC82" s="15"/>
      <c r="FD82" s="15"/>
      <c r="FE82" s="15"/>
      <c r="FF82" s="15"/>
      <c r="FG82" s="15"/>
      <c r="FJ82" s="16"/>
      <c r="FK82" s="103"/>
      <c r="FL82" s="104"/>
      <c r="FM82" s="104"/>
      <c r="FN82" s="104"/>
      <c r="FO82" s="104"/>
      <c r="FP82" s="105"/>
      <c r="FQ82" s="68"/>
      <c r="FV82" s="15"/>
    </row>
    <row r="83" spans="2:201" ht="4.5" customHeight="1" x14ac:dyDescent="0.2">
      <c r="B83" s="173"/>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5"/>
      <c r="AM83" s="149"/>
      <c r="AN83" s="150"/>
      <c r="AO83" s="150"/>
      <c r="AP83" s="150"/>
      <c r="AQ83" s="150"/>
      <c r="AR83" s="150"/>
      <c r="AS83" s="150"/>
      <c r="AT83" s="150"/>
      <c r="AU83" s="150"/>
      <c r="AV83" s="150"/>
      <c r="AW83" s="150"/>
      <c r="AX83" s="150"/>
      <c r="AY83" s="150"/>
      <c r="AZ83" s="150"/>
      <c r="BA83" s="150"/>
      <c r="BB83" s="151"/>
      <c r="BC83" s="19"/>
      <c r="BD83" s="19"/>
      <c r="BE83" s="158"/>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c r="CB83" s="160"/>
      <c r="CC83" s="19"/>
      <c r="CD83" s="19"/>
      <c r="CE83" s="149"/>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1"/>
      <c r="DC83" s="19"/>
      <c r="DD83" s="19"/>
      <c r="DE83" s="149"/>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1"/>
      <c r="EC83" s="65"/>
      <c r="ED83" s="65"/>
      <c r="EE83" s="149"/>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1"/>
      <c r="FC83" s="15"/>
      <c r="FD83" s="15"/>
      <c r="FE83" s="15"/>
      <c r="FF83" s="15"/>
      <c r="FG83" s="15"/>
      <c r="FJ83" s="16"/>
      <c r="FK83" s="103"/>
      <c r="FL83" s="104"/>
      <c r="FM83" s="104"/>
      <c r="FN83" s="104"/>
      <c r="FO83" s="104"/>
      <c r="FP83" s="105"/>
      <c r="FQ83" s="68"/>
      <c r="FV83" s="15"/>
    </row>
    <row r="84" spans="2:201" ht="4.5" customHeight="1" x14ac:dyDescent="0.2">
      <c r="B84" s="173"/>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5"/>
      <c r="AM84" s="196" t="s">
        <v>1030</v>
      </c>
      <c r="AN84" s="197"/>
      <c r="AO84" s="197"/>
      <c r="AP84" s="197"/>
      <c r="AQ84" s="197"/>
      <c r="AR84" s="197"/>
      <c r="AS84" s="197"/>
      <c r="AT84" s="197"/>
      <c r="AU84" s="197" t="s">
        <v>1031</v>
      </c>
      <c r="AV84" s="197"/>
      <c r="AW84" s="197"/>
      <c r="AX84" s="197"/>
      <c r="AY84" s="197"/>
      <c r="AZ84" s="197"/>
      <c r="BA84" s="197"/>
      <c r="BB84" s="261"/>
      <c r="BC84" s="25"/>
      <c r="BD84" s="25"/>
      <c r="BE84" s="196" t="s">
        <v>1030</v>
      </c>
      <c r="BF84" s="197"/>
      <c r="BG84" s="197"/>
      <c r="BH84" s="197"/>
      <c r="BI84" s="197"/>
      <c r="BJ84" s="197"/>
      <c r="BK84" s="197"/>
      <c r="BL84" s="197"/>
      <c r="BM84" s="197" t="s">
        <v>1031</v>
      </c>
      <c r="BN84" s="197"/>
      <c r="BO84" s="197"/>
      <c r="BP84" s="197"/>
      <c r="BQ84" s="197"/>
      <c r="BR84" s="197"/>
      <c r="BS84" s="197"/>
      <c r="BT84" s="197"/>
      <c r="BU84" s="190" t="s">
        <v>1151</v>
      </c>
      <c r="BV84" s="191"/>
      <c r="BW84" s="191"/>
      <c r="BX84" s="191"/>
      <c r="BY84" s="191"/>
      <c r="BZ84" s="191"/>
      <c r="CA84" s="191"/>
      <c r="CB84" s="192"/>
      <c r="CC84" s="25"/>
      <c r="CD84" s="25"/>
      <c r="CE84" s="196" t="s">
        <v>1030</v>
      </c>
      <c r="CF84" s="197"/>
      <c r="CG84" s="197"/>
      <c r="CH84" s="197"/>
      <c r="CI84" s="197"/>
      <c r="CJ84" s="197"/>
      <c r="CK84" s="197"/>
      <c r="CL84" s="197"/>
      <c r="CM84" s="197" t="s">
        <v>1031</v>
      </c>
      <c r="CN84" s="197"/>
      <c r="CO84" s="197"/>
      <c r="CP84" s="197"/>
      <c r="CQ84" s="197"/>
      <c r="CR84" s="197"/>
      <c r="CS84" s="197"/>
      <c r="CT84" s="197"/>
      <c r="CU84" s="137" t="s">
        <v>1151</v>
      </c>
      <c r="CV84" s="137"/>
      <c r="CW84" s="137"/>
      <c r="CX84" s="137"/>
      <c r="CY84" s="137"/>
      <c r="CZ84" s="137"/>
      <c r="DA84" s="137"/>
      <c r="DB84" s="138"/>
      <c r="DC84" s="25"/>
      <c r="DD84" s="25"/>
      <c r="DE84" s="196" t="s">
        <v>1030</v>
      </c>
      <c r="DF84" s="197"/>
      <c r="DG84" s="197"/>
      <c r="DH84" s="197"/>
      <c r="DI84" s="197"/>
      <c r="DJ84" s="197"/>
      <c r="DK84" s="197"/>
      <c r="DL84" s="197"/>
      <c r="DM84" s="197" t="s">
        <v>1031</v>
      </c>
      <c r="DN84" s="197"/>
      <c r="DO84" s="197"/>
      <c r="DP84" s="197"/>
      <c r="DQ84" s="197"/>
      <c r="DR84" s="197"/>
      <c r="DS84" s="197"/>
      <c r="DT84" s="197"/>
      <c r="DU84" s="137" t="s">
        <v>1151</v>
      </c>
      <c r="DV84" s="137"/>
      <c r="DW84" s="137"/>
      <c r="DX84" s="137"/>
      <c r="DY84" s="137"/>
      <c r="DZ84" s="137"/>
      <c r="EA84" s="137"/>
      <c r="EB84" s="138"/>
      <c r="EC84" s="25"/>
      <c r="ED84" s="25"/>
      <c r="EE84" s="196" t="s">
        <v>1030</v>
      </c>
      <c r="EF84" s="197"/>
      <c r="EG84" s="197"/>
      <c r="EH84" s="197"/>
      <c r="EI84" s="197"/>
      <c r="EJ84" s="197"/>
      <c r="EK84" s="197"/>
      <c r="EL84" s="197"/>
      <c r="EM84" s="197" t="s">
        <v>1031</v>
      </c>
      <c r="EN84" s="197"/>
      <c r="EO84" s="197"/>
      <c r="EP84" s="197"/>
      <c r="EQ84" s="197"/>
      <c r="ER84" s="197"/>
      <c r="ES84" s="197"/>
      <c r="ET84" s="197"/>
      <c r="EU84" s="137" t="s">
        <v>1151</v>
      </c>
      <c r="EV84" s="137"/>
      <c r="EW84" s="137"/>
      <c r="EX84" s="137"/>
      <c r="EY84" s="137"/>
      <c r="EZ84" s="137"/>
      <c r="FA84" s="137"/>
      <c r="FB84" s="138"/>
      <c r="FC84" s="15"/>
      <c r="FD84" s="15"/>
      <c r="FE84" s="15"/>
      <c r="FF84" s="15"/>
      <c r="FG84" s="15"/>
      <c r="FJ84" s="16"/>
      <c r="FK84" s="103"/>
      <c r="FL84" s="104"/>
      <c r="FM84" s="104"/>
      <c r="FN84" s="104"/>
      <c r="FO84" s="104"/>
      <c r="FP84" s="105"/>
      <c r="FQ84" s="68"/>
      <c r="FV84" s="15"/>
    </row>
    <row r="85" spans="2:201" ht="4.5" customHeight="1" x14ac:dyDescent="0.2">
      <c r="B85" s="173"/>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5"/>
      <c r="AM85" s="196"/>
      <c r="AN85" s="197"/>
      <c r="AO85" s="197"/>
      <c r="AP85" s="197"/>
      <c r="AQ85" s="197"/>
      <c r="AR85" s="197"/>
      <c r="AS85" s="197"/>
      <c r="AT85" s="197"/>
      <c r="AU85" s="197"/>
      <c r="AV85" s="197"/>
      <c r="AW85" s="197"/>
      <c r="AX85" s="197"/>
      <c r="AY85" s="197"/>
      <c r="AZ85" s="197"/>
      <c r="BA85" s="197"/>
      <c r="BB85" s="261"/>
      <c r="BC85" s="25"/>
      <c r="BD85" s="25"/>
      <c r="BE85" s="196"/>
      <c r="BF85" s="197"/>
      <c r="BG85" s="197"/>
      <c r="BH85" s="197"/>
      <c r="BI85" s="197"/>
      <c r="BJ85" s="197"/>
      <c r="BK85" s="197"/>
      <c r="BL85" s="197"/>
      <c r="BM85" s="197"/>
      <c r="BN85" s="197"/>
      <c r="BO85" s="197"/>
      <c r="BP85" s="197"/>
      <c r="BQ85" s="197"/>
      <c r="BR85" s="197"/>
      <c r="BS85" s="197"/>
      <c r="BT85" s="197"/>
      <c r="BU85" s="193"/>
      <c r="BV85" s="194"/>
      <c r="BW85" s="194"/>
      <c r="BX85" s="194"/>
      <c r="BY85" s="194"/>
      <c r="BZ85" s="194"/>
      <c r="CA85" s="194"/>
      <c r="CB85" s="195"/>
      <c r="CC85" s="25"/>
      <c r="CD85" s="25"/>
      <c r="CE85" s="196"/>
      <c r="CF85" s="197"/>
      <c r="CG85" s="197"/>
      <c r="CH85" s="197"/>
      <c r="CI85" s="197"/>
      <c r="CJ85" s="197"/>
      <c r="CK85" s="197"/>
      <c r="CL85" s="197"/>
      <c r="CM85" s="197"/>
      <c r="CN85" s="197"/>
      <c r="CO85" s="197"/>
      <c r="CP85" s="197"/>
      <c r="CQ85" s="197"/>
      <c r="CR85" s="197"/>
      <c r="CS85" s="197"/>
      <c r="CT85" s="197"/>
      <c r="CU85" s="137"/>
      <c r="CV85" s="137"/>
      <c r="CW85" s="137"/>
      <c r="CX85" s="137"/>
      <c r="CY85" s="137"/>
      <c r="CZ85" s="137"/>
      <c r="DA85" s="137"/>
      <c r="DB85" s="138"/>
      <c r="DC85" s="25"/>
      <c r="DD85" s="25"/>
      <c r="DE85" s="196"/>
      <c r="DF85" s="197"/>
      <c r="DG85" s="197"/>
      <c r="DH85" s="197"/>
      <c r="DI85" s="197"/>
      <c r="DJ85" s="197"/>
      <c r="DK85" s="197"/>
      <c r="DL85" s="197"/>
      <c r="DM85" s="197"/>
      <c r="DN85" s="197"/>
      <c r="DO85" s="197"/>
      <c r="DP85" s="197"/>
      <c r="DQ85" s="197"/>
      <c r="DR85" s="197"/>
      <c r="DS85" s="197"/>
      <c r="DT85" s="197"/>
      <c r="DU85" s="137"/>
      <c r="DV85" s="137"/>
      <c r="DW85" s="137"/>
      <c r="DX85" s="137"/>
      <c r="DY85" s="137"/>
      <c r="DZ85" s="137"/>
      <c r="EA85" s="137"/>
      <c r="EB85" s="138"/>
      <c r="EC85" s="25"/>
      <c r="ED85" s="25"/>
      <c r="EE85" s="196"/>
      <c r="EF85" s="197"/>
      <c r="EG85" s="197"/>
      <c r="EH85" s="197"/>
      <c r="EI85" s="197"/>
      <c r="EJ85" s="197"/>
      <c r="EK85" s="197"/>
      <c r="EL85" s="197"/>
      <c r="EM85" s="197"/>
      <c r="EN85" s="197"/>
      <c r="EO85" s="197"/>
      <c r="EP85" s="197"/>
      <c r="EQ85" s="197"/>
      <c r="ER85" s="197"/>
      <c r="ES85" s="197"/>
      <c r="ET85" s="197"/>
      <c r="EU85" s="137"/>
      <c r="EV85" s="137"/>
      <c r="EW85" s="137"/>
      <c r="EX85" s="137"/>
      <c r="EY85" s="137"/>
      <c r="EZ85" s="137"/>
      <c r="FA85" s="137"/>
      <c r="FB85" s="138"/>
      <c r="FC85" s="15"/>
      <c r="FD85" s="15"/>
      <c r="FE85" s="15"/>
      <c r="FF85" s="15"/>
      <c r="FG85" s="15"/>
      <c r="FJ85" s="16"/>
      <c r="FK85" s="103"/>
      <c r="FL85" s="104"/>
      <c r="FM85" s="104"/>
      <c r="FN85" s="104"/>
      <c r="FO85" s="104"/>
      <c r="FP85" s="105"/>
      <c r="FQ85" s="68"/>
      <c r="FV85" s="15"/>
    </row>
    <row r="86" spans="2:201" ht="4.5" customHeight="1" thickBot="1" x14ac:dyDescent="0.25">
      <c r="B86" s="176"/>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8"/>
      <c r="AM86" s="263"/>
      <c r="AN86" s="225"/>
      <c r="AO86" s="225"/>
      <c r="AP86" s="225"/>
      <c r="AQ86" s="225"/>
      <c r="AR86" s="225"/>
      <c r="AS86" s="225"/>
      <c r="AT86" s="225"/>
      <c r="AU86" s="225"/>
      <c r="AV86" s="225"/>
      <c r="AW86" s="225"/>
      <c r="AX86" s="225"/>
      <c r="AY86" s="225"/>
      <c r="AZ86" s="225"/>
      <c r="BA86" s="225"/>
      <c r="BB86" s="262"/>
      <c r="BC86" s="25"/>
      <c r="BD86" s="25"/>
      <c r="BE86" s="263"/>
      <c r="BF86" s="225"/>
      <c r="BG86" s="225"/>
      <c r="BH86" s="225"/>
      <c r="BI86" s="225"/>
      <c r="BJ86" s="225"/>
      <c r="BK86" s="225"/>
      <c r="BL86" s="225"/>
      <c r="BM86" s="225"/>
      <c r="BN86" s="225"/>
      <c r="BO86" s="225"/>
      <c r="BP86" s="225"/>
      <c r="BQ86" s="225"/>
      <c r="BR86" s="225"/>
      <c r="BS86" s="225"/>
      <c r="BT86" s="225"/>
      <c r="BU86" s="274"/>
      <c r="BV86" s="275"/>
      <c r="BW86" s="275"/>
      <c r="BX86" s="275"/>
      <c r="BY86" s="275"/>
      <c r="BZ86" s="275"/>
      <c r="CA86" s="275"/>
      <c r="CB86" s="276"/>
      <c r="CC86" s="25"/>
      <c r="CD86" s="25"/>
      <c r="CE86" s="263"/>
      <c r="CF86" s="225"/>
      <c r="CG86" s="225"/>
      <c r="CH86" s="225"/>
      <c r="CI86" s="225"/>
      <c r="CJ86" s="225"/>
      <c r="CK86" s="225"/>
      <c r="CL86" s="225"/>
      <c r="CM86" s="225"/>
      <c r="CN86" s="225"/>
      <c r="CO86" s="225"/>
      <c r="CP86" s="225"/>
      <c r="CQ86" s="225"/>
      <c r="CR86" s="225"/>
      <c r="CS86" s="225"/>
      <c r="CT86" s="225"/>
      <c r="CU86" s="188"/>
      <c r="CV86" s="188"/>
      <c r="CW86" s="188"/>
      <c r="CX86" s="188"/>
      <c r="CY86" s="188"/>
      <c r="CZ86" s="188"/>
      <c r="DA86" s="188"/>
      <c r="DB86" s="189"/>
      <c r="DC86" s="25"/>
      <c r="DD86" s="25"/>
      <c r="DE86" s="263"/>
      <c r="DF86" s="225"/>
      <c r="DG86" s="225"/>
      <c r="DH86" s="225"/>
      <c r="DI86" s="225"/>
      <c r="DJ86" s="225"/>
      <c r="DK86" s="225"/>
      <c r="DL86" s="225"/>
      <c r="DM86" s="225"/>
      <c r="DN86" s="225"/>
      <c r="DO86" s="225"/>
      <c r="DP86" s="225"/>
      <c r="DQ86" s="225"/>
      <c r="DR86" s="225"/>
      <c r="DS86" s="225"/>
      <c r="DT86" s="225"/>
      <c r="DU86" s="188"/>
      <c r="DV86" s="188"/>
      <c r="DW86" s="188"/>
      <c r="DX86" s="188"/>
      <c r="DY86" s="188"/>
      <c r="DZ86" s="188"/>
      <c r="EA86" s="188"/>
      <c r="EB86" s="189"/>
      <c r="EC86" s="25"/>
      <c r="ED86" s="25"/>
      <c r="EE86" s="198"/>
      <c r="EF86" s="199"/>
      <c r="EG86" s="199"/>
      <c r="EH86" s="199"/>
      <c r="EI86" s="199"/>
      <c r="EJ86" s="199"/>
      <c r="EK86" s="199"/>
      <c r="EL86" s="199"/>
      <c r="EM86" s="199"/>
      <c r="EN86" s="199"/>
      <c r="EO86" s="199"/>
      <c r="EP86" s="199"/>
      <c r="EQ86" s="199"/>
      <c r="ER86" s="199"/>
      <c r="ES86" s="199"/>
      <c r="ET86" s="199"/>
      <c r="EU86" s="139"/>
      <c r="EV86" s="139"/>
      <c r="EW86" s="139"/>
      <c r="EX86" s="139"/>
      <c r="EY86" s="139"/>
      <c r="EZ86" s="139"/>
      <c r="FA86" s="139"/>
      <c r="FB86" s="140"/>
      <c r="FC86" s="15"/>
      <c r="FD86" s="15"/>
      <c r="FE86" s="15"/>
      <c r="FF86" s="15"/>
      <c r="FG86" s="15"/>
      <c r="FJ86" s="16"/>
      <c r="FK86" s="103"/>
      <c r="FL86" s="104"/>
      <c r="FM86" s="104"/>
      <c r="FN86" s="104"/>
      <c r="FO86" s="104"/>
      <c r="FP86" s="105"/>
      <c r="FQ86" s="68"/>
      <c r="FV86" s="15"/>
    </row>
    <row r="87" spans="2:201" ht="4.5" customHeight="1" x14ac:dyDescent="0.2">
      <c r="B87" s="141" t="s">
        <v>1018</v>
      </c>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3"/>
      <c r="AM87" s="284" t="str">
        <f>IF(Sheet1!D3=0,"",Sheet1!B9)</f>
        <v/>
      </c>
      <c r="AN87" s="285"/>
      <c r="AO87" s="285"/>
      <c r="AP87" s="285"/>
      <c r="AQ87" s="285"/>
      <c r="AR87" s="285"/>
      <c r="AS87" s="285"/>
      <c r="AT87" s="285"/>
      <c r="AU87" s="182" t="str">
        <f>IF(AM87="","",AM87/DE38)</f>
        <v/>
      </c>
      <c r="AV87" s="182"/>
      <c r="AW87" s="182"/>
      <c r="AX87" s="182"/>
      <c r="AY87" s="182"/>
      <c r="AZ87" s="182"/>
      <c r="BA87" s="182"/>
      <c r="BB87" s="226"/>
      <c r="BC87" s="66"/>
      <c r="BD87" s="66"/>
      <c r="BE87" s="200"/>
      <c r="BF87" s="201"/>
      <c r="BG87" s="201"/>
      <c r="BH87" s="201"/>
      <c r="BI87" s="201"/>
      <c r="BJ87" s="201"/>
      <c r="BK87" s="201"/>
      <c r="BL87" s="201"/>
      <c r="BM87" s="182" t="str">
        <f>IF(BE87="","",IF(BE87+BE90&lt;1,0,BE87/(BE90+BE87)))</f>
        <v/>
      </c>
      <c r="BN87" s="182"/>
      <c r="BO87" s="182"/>
      <c r="BP87" s="182"/>
      <c r="BQ87" s="182"/>
      <c r="BR87" s="182"/>
      <c r="BS87" s="182"/>
      <c r="BT87" s="182"/>
      <c r="BU87" s="243" t="str">
        <f>IF(BE87="","",IF(BE87+BM87&lt;1,0,(BM87-AU87)))</f>
        <v/>
      </c>
      <c r="BV87" s="244"/>
      <c r="BW87" s="244"/>
      <c r="BX87" s="244"/>
      <c r="BY87" s="244"/>
      <c r="BZ87" s="244"/>
      <c r="CA87" s="244"/>
      <c r="CB87" s="245"/>
      <c r="CC87" s="66"/>
      <c r="CD87" s="66"/>
      <c r="CE87" s="207"/>
      <c r="CF87" s="208"/>
      <c r="CG87" s="208"/>
      <c r="CH87" s="208"/>
      <c r="CI87" s="208"/>
      <c r="CJ87" s="208"/>
      <c r="CK87" s="208"/>
      <c r="CL87" s="209"/>
      <c r="CM87" s="216" t="str">
        <f>IF(CE87="","",IF(CE87+CE90&lt;1,0,CE87/(CE87+CE90)))</f>
        <v/>
      </c>
      <c r="CN87" s="217"/>
      <c r="CO87" s="217"/>
      <c r="CP87" s="217"/>
      <c r="CQ87" s="217"/>
      <c r="CR87" s="217"/>
      <c r="CS87" s="217"/>
      <c r="CT87" s="218"/>
      <c r="CU87" s="243" t="str">
        <f>IF(CE87="","",IF(CE87+CE90&lt;1,0,(CM87-AU87)))</f>
        <v/>
      </c>
      <c r="CV87" s="244"/>
      <c r="CW87" s="244"/>
      <c r="CX87" s="244"/>
      <c r="CY87" s="244"/>
      <c r="CZ87" s="244"/>
      <c r="DA87" s="244"/>
      <c r="DB87" s="245"/>
      <c r="DC87" s="66"/>
      <c r="DD87" s="66"/>
      <c r="DE87" s="200"/>
      <c r="DF87" s="201"/>
      <c r="DG87" s="201"/>
      <c r="DH87" s="201"/>
      <c r="DI87" s="201"/>
      <c r="DJ87" s="201"/>
      <c r="DK87" s="201"/>
      <c r="DL87" s="201"/>
      <c r="DM87" s="182" t="str">
        <f>IF(DE87="","",IF(DE87+DE90&lt;1,0,DE87/(DE90+DE87)))</f>
        <v/>
      </c>
      <c r="DN87" s="182"/>
      <c r="DO87" s="182"/>
      <c r="DP87" s="182"/>
      <c r="DQ87" s="182"/>
      <c r="DR87" s="182"/>
      <c r="DS87" s="182"/>
      <c r="DT87" s="182"/>
      <c r="DU87" s="243" t="str">
        <f>IF(DE87="","",IF(DE87+DM87&lt;1,0,(DM87-AU87)))</f>
        <v/>
      </c>
      <c r="DV87" s="244"/>
      <c r="DW87" s="244"/>
      <c r="DX87" s="244"/>
      <c r="DY87" s="244"/>
      <c r="DZ87" s="244"/>
      <c r="EA87" s="244"/>
      <c r="EB87" s="245"/>
      <c r="EC87" s="66"/>
      <c r="ED87" s="66"/>
      <c r="EE87" s="200"/>
      <c r="EF87" s="201"/>
      <c r="EG87" s="201"/>
      <c r="EH87" s="201"/>
      <c r="EI87" s="201"/>
      <c r="EJ87" s="201"/>
      <c r="EK87" s="201"/>
      <c r="EL87" s="201"/>
      <c r="EM87" s="182" t="str">
        <f>IF(EE87="","",IF(EE87+EE90&lt;1,0,EE87/(EE90+EE87)))</f>
        <v/>
      </c>
      <c r="EN87" s="182"/>
      <c r="EO87" s="182"/>
      <c r="EP87" s="182"/>
      <c r="EQ87" s="182"/>
      <c r="ER87" s="182"/>
      <c r="ES87" s="182"/>
      <c r="ET87" s="182"/>
      <c r="EU87" s="228" t="str">
        <f>IF(EE87="","",IF(EE87+EM87&lt;1,0,(EM87-AU87)))</f>
        <v/>
      </c>
      <c r="EV87" s="229"/>
      <c r="EW87" s="229"/>
      <c r="EX87" s="229"/>
      <c r="EY87" s="229"/>
      <c r="EZ87" s="229"/>
      <c r="FA87" s="229"/>
      <c r="FB87" s="230"/>
      <c r="FC87" s="15"/>
      <c r="FD87" s="15"/>
      <c r="FE87" s="15"/>
      <c r="FF87" s="15"/>
      <c r="FG87" s="15"/>
      <c r="FJ87" s="16"/>
      <c r="FK87" s="103"/>
      <c r="FL87" s="104"/>
      <c r="FM87" s="104"/>
      <c r="FN87" s="104"/>
      <c r="FO87" s="104"/>
      <c r="FP87" s="105"/>
      <c r="FQ87" s="68"/>
      <c r="FV87" s="15"/>
    </row>
    <row r="88" spans="2:201" ht="4.5" customHeight="1" x14ac:dyDescent="0.2">
      <c r="B88" s="112"/>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4"/>
      <c r="AM88" s="249"/>
      <c r="AN88" s="250"/>
      <c r="AO88" s="250"/>
      <c r="AP88" s="250"/>
      <c r="AQ88" s="250"/>
      <c r="AR88" s="250"/>
      <c r="AS88" s="250"/>
      <c r="AT88" s="250"/>
      <c r="AU88" s="161"/>
      <c r="AV88" s="161"/>
      <c r="AW88" s="161"/>
      <c r="AX88" s="161"/>
      <c r="AY88" s="161"/>
      <c r="AZ88" s="161"/>
      <c r="BA88" s="161"/>
      <c r="BB88" s="227"/>
      <c r="BC88" s="66"/>
      <c r="BD88" s="66"/>
      <c r="BE88" s="202"/>
      <c r="BF88" s="203"/>
      <c r="BG88" s="203"/>
      <c r="BH88" s="203"/>
      <c r="BI88" s="203"/>
      <c r="BJ88" s="203"/>
      <c r="BK88" s="203"/>
      <c r="BL88" s="203"/>
      <c r="BM88" s="161"/>
      <c r="BN88" s="161"/>
      <c r="BO88" s="161"/>
      <c r="BP88" s="161"/>
      <c r="BQ88" s="161"/>
      <c r="BR88" s="161"/>
      <c r="BS88" s="161"/>
      <c r="BT88" s="161"/>
      <c r="BU88" s="131"/>
      <c r="BV88" s="132"/>
      <c r="BW88" s="132"/>
      <c r="BX88" s="132"/>
      <c r="BY88" s="132"/>
      <c r="BZ88" s="132"/>
      <c r="CA88" s="132"/>
      <c r="CB88" s="133"/>
      <c r="CC88" s="66"/>
      <c r="CD88" s="66"/>
      <c r="CE88" s="210"/>
      <c r="CF88" s="211"/>
      <c r="CG88" s="211"/>
      <c r="CH88" s="211"/>
      <c r="CI88" s="211"/>
      <c r="CJ88" s="211"/>
      <c r="CK88" s="211"/>
      <c r="CL88" s="212"/>
      <c r="CM88" s="219"/>
      <c r="CN88" s="220"/>
      <c r="CO88" s="220"/>
      <c r="CP88" s="220"/>
      <c r="CQ88" s="220"/>
      <c r="CR88" s="220"/>
      <c r="CS88" s="220"/>
      <c r="CT88" s="221"/>
      <c r="CU88" s="131"/>
      <c r="CV88" s="132"/>
      <c r="CW88" s="132"/>
      <c r="CX88" s="132"/>
      <c r="CY88" s="132"/>
      <c r="CZ88" s="132"/>
      <c r="DA88" s="132"/>
      <c r="DB88" s="133"/>
      <c r="DC88" s="66"/>
      <c r="DD88" s="66"/>
      <c r="DE88" s="202"/>
      <c r="DF88" s="203"/>
      <c r="DG88" s="203"/>
      <c r="DH88" s="203"/>
      <c r="DI88" s="203"/>
      <c r="DJ88" s="203"/>
      <c r="DK88" s="203"/>
      <c r="DL88" s="203"/>
      <c r="DM88" s="161"/>
      <c r="DN88" s="161"/>
      <c r="DO88" s="161"/>
      <c r="DP88" s="161"/>
      <c r="DQ88" s="161"/>
      <c r="DR88" s="161"/>
      <c r="DS88" s="161"/>
      <c r="DT88" s="161"/>
      <c r="DU88" s="131"/>
      <c r="DV88" s="132"/>
      <c r="DW88" s="132"/>
      <c r="DX88" s="132"/>
      <c r="DY88" s="132"/>
      <c r="DZ88" s="132"/>
      <c r="EA88" s="132"/>
      <c r="EB88" s="133"/>
      <c r="EC88" s="66"/>
      <c r="ED88" s="66"/>
      <c r="EE88" s="202"/>
      <c r="EF88" s="203"/>
      <c r="EG88" s="203"/>
      <c r="EH88" s="203"/>
      <c r="EI88" s="203"/>
      <c r="EJ88" s="203"/>
      <c r="EK88" s="203"/>
      <c r="EL88" s="203"/>
      <c r="EM88" s="161"/>
      <c r="EN88" s="161"/>
      <c r="EO88" s="161"/>
      <c r="EP88" s="161"/>
      <c r="EQ88" s="161"/>
      <c r="ER88" s="161"/>
      <c r="ES88" s="161"/>
      <c r="ET88" s="161"/>
      <c r="EU88" s="231"/>
      <c r="EV88" s="232"/>
      <c r="EW88" s="232"/>
      <c r="EX88" s="232"/>
      <c r="EY88" s="232"/>
      <c r="EZ88" s="232"/>
      <c r="FA88" s="232"/>
      <c r="FB88" s="233"/>
      <c r="FC88" s="15"/>
      <c r="FD88" s="15"/>
      <c r="FE88" s="15"/>
      <c r="FF88" s="15"/>
      <c r="FG88" s="15"/>
      <c r="FJ88" s="16"/>
      <c r="FK88" s="103"/>
      <c r="FL88" s="104"/>
      <c r="FM88" s="104"/>
      <c r="FN88" s="104"/>
      <c r="FO88" s="104"/>
      <c r="FP88" s="105"/>
      <c r="FQ88" s="68"/>
      <c r="FV88" s="15"/>
    </row>
    <row r="89" spans="2:201" ht="4.5" customHeight="1" x14ac:dyDescent="0.2">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7"/>
      <c r="AM89" s="249"/>
      <c r="AN89" s="250"/>
      <c r="AO89" s="250"/>
      <c r="AP89" s="250"/>
      <c r="AQ89" s="250"/>
      <c r="AR89" s="250"/>
      <c r="AS89" s="250"/>
      <c r="AT89" s="250"/>
      <c r="AU89" s="161"/>
      <c r="AV89" s="161"/>
      <c r="AW89" s="161"/>
      <c r="AX89" s="161"/>
      <c r="AY89" s="161"/>
      <c r="AZ89" s="161"/>
      <c r="BA89" s="161"/>
      <c r="BB89" s="227"/>
      <c r="BC89" s="66"/>
      <c r="BD89" s="66"/>
      <c r="BE89" s="202"/>
      <c r="BF89" s="203"/>
      <c r="BG89" s="203"/>
      <c r="BH89" s="203"/>
      <c r="BI89" s="203"/>
      <c r="BJ89" s="203"/>
      <c r="BK89" s="203"/>
      <c r="BL89" s="203"/>
      <c r="BM89" s="161"/>
      <c r="BN89" s="161"/>
      <c r="BO89" s="161"/>
      <c r="BP89" s="161"/>
      <c r="BQ89" s="161"/>
      <c r="BR89" s="161"/>
      <c r="BS89" s="161"/>
      <c r="BT89" s="161"/>
      <c r="BU89" s="246"/>
      <c r="BV89" s="247"/>
      <c r="BW89" s="247"/>
      <c r="BX89" s="247"/>
      <c r="BY89" s="247"/>
      <c r="BZ89" s="247"/>
      <c r="CA89" s="247"/>
      <c r="CB89" s="248"/>
      <c r="CC89" s="66"/>
      <c r="CD89" s="66"/>
      <c r="CE89" s="213"/>
      <c r="CF89" s="214"/>
      <c r="CG89" s="214"/>
      <c r="CH89" s="214"/>
      <c r="CI89" s="214"/>
      <c r="CJ89" s="214"/>
      <c r="CK89" s="214"/>
      <c r="CL89" s="215"/>
      <c r="CM89" s="222"/>
      <c r="CN89" s="223"/>
      <c r="CO89" s="223"/>
      <c r="CP89" s="223"/>
      <c r="CQ89" s="223"/>
      <c r="CR89" s="223"/>
      <c r="CS89" s="223"/>
      <c r="CT89" s="224"/>
      <c r="CU89" s="246"/>
      <c r="CV89" s="247"/>
      <c r="CW89" s="247"/>
      <c r="CX89" s="247"/>
      <c r="CY89" s="247"/>
      <c r="CZ89" s="247"/>
      <c r="DA89" s="247"/>
      <c r="DB89" s="248"/>
      <c r="DC89" s="66"/>
      <c r="DD89" s="66"/>
      <c r="DE89" s="202"/>
      <c r="DF89" s="203"/>
      <c r="DG89" s="203"/>
      <c r="DH89" s="203"/>
      <c r="DI89" s="203"/>
      <c r="DJ89" s="203"/>
      <c r="DK89" s="203"/>
      <c r="DL89" s="203"/>
      <c r="DM89" s="161"/>
      <c r="DN89" s="161"/>
      <c r="DO89" s="161"/>
      <c r="DP89" s="161"/>
      <c r="DQ89" s="161"/>
      <c r="DR89" s="161"/>
      <c r="DS89" s="161"/>
      <c r="DT89" s="161"/>
      <c r="DU89" s="246"/>
      <c r="DV89" s="247"/>
      <c r="DW89" s="247"/>
      <c r="DX89" s="247"/>
      <c r="DY89" s="247"/>
      <c r="DZ89" s="247"/>
      <c r="EA89" s="247"/>
      <c r="EB89" s="248"/>
      <c r="EC89" s="66"/>
      <c r="ED89" s="66"/>
      <c r="EE89" s="202"/>
      <c r="EF89" s="203"/>
      <c r="EG89" s="203"/>
      <c r="EH89" s="203"/>
      <c r="EI89" s="203"/>
      <c r="EJ89" s="203"/>
      <c r="EK89" s="203"/>
      <c r="EL89" s="203"/>
      <c r="EM89" s="161"/>
      <c r="EN89" s="161"/>
      <c r="EO89" s="161"/>
      <c r="EP89" s="161"/>
      <c r="EQ89" s="161"/>
      <c r="ER89" s="161"/>
      <c r="ES89" s="161"/>
      <c r="ET89" s="161"/>
      <c r="EU89" s="234"/>
      <c r="EV89" s="235"/>
      <c r="EW89" s="235"/>
      <c r="EX89" s="235"/>
      <c r="EY89" s="235"/>
      <c r="EZ89" s="235"/>
      <c r="FA89" s="235"/>
      <c r="FB89" s="236"/>
      <c r="FC89" s="15"/>
      <c r="FD89" s="15"/>
      <c r="FE89" s="15"/>
      <c r="FF89" s="15"/>
      <c r="FG89" s="15"/>
      <c r="FJ89" s="16"/>
      <c r="FK89" s="103"/>
      <c r="FL89" s="104"/>
      <c r="FM89" s="104"/>
      <c r="FN89" s="104"/>
      <c r="FO89" s="104"/>
      <c r="FP89" s="105"/>
      <c r="FQ89" s="68"/>
      <c r="FV89" s="15"/>
    </row>
    <row r="90" spans="2:201" ht="4.5" customHeight="1" x14ac:dyDescent="0.2">
      <c r="B90" s="109" t="s">
        <v>1017</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1"/>
      <c r="AM90" s="249" t="str">
        <f>IF(Sheet1!D3=0,"",Sheet1!B10)</f>
        <v/>
      </c>
      <c r="AN90" s="250"/>
      <c r="AO90" s="250"/>
      <c r="AP90" s="250"/>
      <c r="AQ90" s="250"/>
      <c r="AR90" s="250"/>
      <c r="AS90" s="250"/>
      <c r="AT90" s="250"/>
      <c r="AU90" s="161" t="str">
        <f>IF(AM90="","",AM90/DE38)</f>
        <v/>
      </c>
      <c r="AV90" s="161"/>
      <c r="AW90" s="161"/>
      <c r="AX90" s="161"/>
      <c r="AY90" s="161"/>
      <c r="AZ90" s="161"/>
      <c r="BA90" s="161"/>
      <c r="BB90" s="227"/>
      <c r="BC90" s="66"/>
      <c r="BD90" s="66"/>
      <c r="BE90" s="202"/>
      <c r="BF90" s="203"/>
      <c r="BG90" s="203"/>
      <c r="BH90" s="203"/>
      <c r="BI90" s="203"/>
      <c r="BJ90" s="203"/>
      <c r="BK90" s="203"/>
      <c r="BL90" s="203"/>
      <c r="BM90" s="161" t="str">
        <f>IF(BE90="","",IF(BE87+BE90&lt;1,0,BE90/(BE90+BE87)))</f>
        <v/>
      </c>
      <c r="BN90" s="161"/>
      <c r="BO90" s="161"/>
      <c r="BP90" s="161"/>
      <c r="BQ90" s="161"/>
      <c r="BR90" s="161"/>
      <c r="BS90" s="161"/>
      <c r="BT90" s="161"/>
      <c r="BU90" s="179" t="str">
        <f>IF(BE90="","",IF(BE87+BE90&lt;1,0,(BM90-AU90)))</f>
        <v/>
      </c>
      <c r="BV90" s="180"/>
      <c r="BW90" s="180"/>
      <c r="BX90" s="180"/>
      <c r="BY90" s="180"/>
      <c r="BZ90" s="180"/>
      <c r="CA90" s="180"/>
      <c r="CB90" s="181"/>
      <c r="CC90" s="66"/>
      <c r="CD90" s="66"/>
      <c r="CE90" s="202"/>
      <c r="CF90" s="203"/>
      <c r="CG90" s="203"/>
      <c r="CH90" s="203"/>
      <c r="CI90" s="203"/>
      <c r="CJ90" s="203"/>
      <c r="CK90" s="203"/>
      <c r="CL90" s="203"/>
      <c r="CM90" s="219" t="str">
        <f>IF(CE90="","",IF(CE87+CE90&lt;1,0,CE90/(CE87+CE90)))</f>
        <v/>
      </c>
      <c r="CN90" s="220"/>
      <c r="CO90" s="220"/>
      <c r="CP90" s="220"/>
      <c r="CQ90" s="220"/>
      <c r="CR90" s="220"/>
      <c r="CS90" s="220"/>
      <c r="CT90" s="221"/>
      <c r="CU90" s="131" t="str">
        <f>IF(CE90="","",IF(CE87+CE90&lt;1,0,(CM90-AU90)))</f>
        <v/>
      </c>
      <c r="CV90" s="132"/>
      <c r="CW90" s="132"/>
      <c r="CX90" s="132"/>
      <c r="CY90" s="132"/>
      <c r="CZ90" s="132"/>
      <c r="DA90" s="132"/>
      <c r="DB90" s="133"/>
      <c r="DC90" s="66"/>
      <c r="DD90" s="66"/>
      <c r="DE90" s="202"/>
      <c r="DF90" s="203"/>
      <c r="DG90" s="203"/>
      <c r="DH90" s="203"/>
      <c r="DI90" s="203"/>
      <c r="DJ90" s="203"/>
      <c r="DK90" s="203"/>
      <c r="DL90" s="203"/>
      <c r="DM90" s="161" t="str">
        <f>IF(DE90="","",IF(DE87+DE90&lt;1,0,DE90/(DE90+DE87)))</f>
        <v/>
      </c>
      <c r="DN90" s="161"/>
      <c r="DO90" s="161"/>
      <c r="DP90" s="161"/>
      <c r="DQ90" s="161"/>
      <c r="DR90" s="161"/>
      <c r="DS90" s="161"/>
      <c r="DT90" s="161"/>
      <c r="DU90" s="131" t="str">
        <f>IF(DE90="","",IF(DE90+DM90&lt;1,0,(DM90-AU90)))</f>
        <v/>
      </c>
      <c r="DV90" s="132"/>
      <c r="DW90" s="132"/>
      <c r="DX90" s="132"/>
      <c r="DY90" s="132"/>
      <c r="DZ90" s="132"/>
      <c r="EA90" s="132"/>
      <c r="EB90" s="133"/>
      <c r="EC90" s="66"/>
      <c r="ED90" s="66"/>
      <c r="EE90" s="202"/>
      <c r="EF90" s="203"/>
      <c r="EG90" s="203"/>
      <c r="EH90" s="203"/>
      <c r="EI90" s="203"/>
      <c r="EJ90" s="203"/>
      <c r="EK90" s="203"/>
      <c r="EL90" s="203"/>
      <c r="EM90" s="161" t="str">
        <f>IF(EE90="","",IF(EE87+EE90&lt;1,0,EE90/(EE90+EE87)))</f>
        <v/>
      </c>
      <c r="EN90" s="161"/>
      <c r="EO90" s="161"/>
      <c r="EP90" s="161"/>
      <c r="EQ90" s="161"/>
      <c r="ER90" s="161"/>
      <c r="ES90" s="161"/>
      <c r="ET90" s="161"/>
      <c r="EU90" s="179" t="str">
        <f>IF(EE90="","",IF(EE90+EM90&lt;1,0,(EM90-AU90)))</f>
        <v/>
      </c>
      <c r="EV90" s="180"/>
      <c r="EW90" s="180"/>
      <c r="EX90" s="180"/>
      <c r="EY90" s="180"/>
      <c r="EZ90" s="180"/>
      <c r="FA90" s="180"/>
      <c r="FB90" s="181"/>
      <c r="FC90" s="15"/>
      <c r="FD90" s="15"/>
      <c r="FE90" s="15"/>
      <c r="FF90" s="15"/>
      <c r="FG90" s="15"/>
      <c r="FJ90" s="16"/>
      <c r="FK90" s="103"/>
      <c r="FL90" s="104"/>
      <c r="FM90" s="104"/>
      <c r="FN90" s="104"/>
      <c r="FO90" s="104"/>
      <c r="FP90" s="105"/>
      <c r="FQ90" s="68"/>
      <c r="FV90" s="15"/>
    </row>
    <row r="91" spans="2:201" ht="4.5" customHeight="1" x14ac:dyDescent="0.2">
      <c r="B91" s="112"/>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4"/>
      <c r="AM91" s="249"/>
      <c r="AN91" s="250"/>
      <c r="AO91" s="250"/>
      <c r="AP91" s="250"/>
      <c r="AQ91" s="250"/>
      <c r="AR91" s="250"/>
      <c r="AS91" s="250"/>
      <c r="AT91" s="250"/>
      <c r="AU91" s="161"/>
      <c r="AV91" s="161"/>
      <c r="AW91" s="161"/>
      <c r="AX91" s="161"/>
      <c r="AY91" s="161"/>
      <c r="AZ91" s="161"/>
      <c r="BA91" s="161"/>
      <c r="BB91" s="227"/>
      <c r="BC91" s="66"/>
      <c r="BD91" s="66"/>
      <c r="BE91" s="202"/>
      <c r="BF91" s="203"/>
      <c r="BG91" s="203"/>
      <c r="BH91" s="203"/>
      <c r="BI91" s="203"/>
      <c r="BJ91" s="203"/>
      <c r="BK91" s="203"/>
      <c r="BL91" s="203"/>
      <c r="BM91" s="161"/>
      <c r="BN91" s="161"/>
      <c r="BO91" s="161"/>
      <c r="BP91" s="161"/>
      <c r="BQ91" s="161"/>
      <c r="BR91" s="161"/>
      <c r="BS91" s="161"/>
      <c r="BT91" s="161"/>
      <c r="BU91" s="131"/>
      <c r="BV91" s="132"/>
      <c r="BW91" s="132"/>
      <c r="BX91" s="132"/>
      <c r="BY91" s="132"/>
      <c r="BZ91" s="132"/>
      <c r="CA91" s="132"/>
      <c r="CB91" s="133"/>
      <c r="CC91" s="66"/>
      <c r="CD91" s="66"/>
      <c r="CE91" s="202"/>
      <c r="CF91" s="203"/>
      <c r="CG91" s="203"/>
      <c r="CH91" s="203"/>
      <c r="CI91" s="203"/>
      <c r="CJ91" s="203"/>
      <c r="CK91" s="203"/>
      <c r="CL91" s="203"/>
      <c r="CM91" s="219"/>
      <c r="CN91" s="220"/>
      <c r="CO91" s="220"/>
      <c r="CP91" s="220"/>
      <c r="CQ91" s="220"/>
      <c r="CR91" s="220"/>
      <c r="CS91" s="220"/>
      <c r="CT91" s="221"/>
      <c r="CU91" s="131"/>
      <c r="CV91" s="132"/>
      <c r="CW91" s="132"/>
      <c r="CX91" s="132"/>
      <c r="CY91" s="132"/>
      <c r="CZ91" s="132"/>
      <c r="DA91" s="132"/>
      <c r="DB91" s="133"/>
      <c r="DC91" s="66"/>
      <c r="DD91" s="66"/>
      <c r="DE91" s="202"/>
      <c r="DF91" s="203"/>
      <c r="DG91" s="203"/>
      <c r="DH91" s="203"/>
      <c r="DI91" s="203"/>
      <c r="DJ91" s="203"/>
      <c r="DK91" s="203"/>
      <c r="DL91" s="203"/>
      <c r="DM91" s="161"/>
      <c r="DN91" s="161"/>
      <c r="DO91" s="161"/>
      <c r="DP91" s="161"/>
      <c r="DQ91" s="161"/>
      <c r="DR91" s="161"/>
      <c r="DS91" s="161"/>
      <c r="DT91" s="161"/>
      <c r="DU91" s="131"/>
      <c r="DV91" s="132"/>
      <c r="DW91" s="132"/>
      <c r="DX91" s="132"/>
      <c r="DY91" s="132"/>
      <c r="DZ91" s="132"/>
      <c r="EA91" s="132"/>
      <c r="EB91" s="133"/>
      <c r="EC91" s="66"/>
      <c r="ED91" s="66"/>
      <c r="EE91" s="202"/>
      <c r="EF91" s="203"/>
      <c r="EG91" s="203"/>
      <c r="EH91" s="203"/>
      <c r="EI91" s="203"/>
      <c r="EJ91" s="203"/>
      <c r="EK91" s="203"/>
      <c r="EL91" s="203"/>
      <c r="EM91" s="161"/>
      <c r="EN91" s="161"/>
      <c r="EO91" s="161"/>
      <c r="EP91" s="161"/>
      <c r="EQ91" s="161"/>
      <c r="ER91" s="161"/>
      <c r="ES91" s="161"/>
      <c r="ET91" s="161"/>
      <c r="EU91" s="131"/>
      <c r="EV91" s="132"/>
      <c r="EW91" s="132"/>
      <c r="EX91" s="132"/>
      <c r="EY91" s="132"/>
      <c r="EZ91" s="132"/>
      <c r="FA91" s="132"/>
      <c r="FB91" s="133"/>
      <c r="FC91" s="15"/>
      <c r="FD91" s="15"/>
      <c r="FE91" s="15"/>
      <c r="FF91" s="15"/>
      <c r="FG91" s="15"/>
      <c r="FJ91" s="16"/>
      <c r="FK91" s="103"/>
      <c r="FL91" s="104"/>
      <c r="FM91" s="104"/>
      <c r="FN91" s="104"/>
      <c r="FO91" s="104"/>
      <c r="FP91" s="105"/>
      <c r="FQ91" s="68"/>
      <c r="FV91" s="15"/>
    </row>
    <row r="92" spans="2:201" ht="4.5" customHeight="1" thickBot="1" x14ac:dyDescent="0.25">
      <c r="B92" s="185"/>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7"/>
      <c r="AM92" s="279"/>
      <c r="AN92" s="280"/>
      <c r="AO92" s="280"/>
      <c r="AP92" s="280"/>
      <c r="AQ92" s="280"/>
      <c r="AR92" s="280"/>
      <c r="AS92" s="280"/>
      <c r="AT92" s="280"/>
      <c r="AU92" s="239"/>
      <c r="AV92" s="239"/>
      <c r="AW92" s="239"/>
      <c r="AX92" s="239"/>
      <c r="AY92" s="239"/>
      <c r="AZ92" s="239"/>
      <c r="BA92" s="239"/>
      <c r="BB92" s="240"/>
      <c r="BC92" s="66"/>
      <c r="BD92" s="66"/>
      <c r="BE92" s="241"/>
      <c r="BF92" s="242"/>
      <c r="BG92" s="242"/>
      <c r="BH92" s="242"/>
      <c r="BI92" s="242"/>
      <c r="BJ92" s="242"/>
      <c r="BK92" s="242"/>
      <c r="BL92" s="242"/>
      <c r="BM92" s="239"/>
      <c r="BN92" s="239"/>
      <c r="BO92" s="239"/>
      <c r="BP92" s="239"/>
      <c r="BQ92" s="239"/>
      <c r="BR92" s="239"/>
      <c r="BS92" s="239"/>
      <c r="BT92" s="239"/>
      <c r="BU92" s="134"/>
      <c r="BV92" s="135"/>
      <c r="BW92" s="135"/>
      <c r="BX92" s="135"/>
      <c r="BY92" s="135"/>
      <c r="BZ92" s="135"/>
      <c r="CA92" s="135"/>
      <c r="CB92" s="136"/>
      <c r="CC92" s="66"/>
      <c r="CD92" s="66"/>
      <c r="CE92" s="241"/>
      <c r="CF92" s="242"/>
      <c r="CG92" s="242"/>
      <c r="CH92" s="242"/>
      <c r="CI92" s="242"/>
      <c r="CJ92" s="242"/>
      <c r="CK92" s="242"/>
      <c r="CL92" s="242"/>
      <c r="CM92" s="281"/>
      <c r="CN92" s="282"/>
      <c r="CO92" s="282"/>
      <c r="CP92" s="282"/>
      <c r="CQ92" s="282"/>
      <c r="CR92" s="282"/>
      <c r="CS92" s="282"/>
      <c r="CT92" s="283"/>
      <c r="CU92" s="134"/>
      <c r="CV92" s="135"/>
      <c r="CW92" s="135"/>
      <c r="CX92" s="135"/>
      <c r="CY92" s="135"/>
      <c r="CZ92" s="135"/>
      <c r="DA92" s="135"/>
      <c r="DB92" s="136"/>
      <c r="DC92" s="66"/>
      <c r="DD92" s="66"/>
      <c r="DE92" s="241"/>
      <c r="DF92" s="242"/>
      <c r="DG92" s="242"/>
      <c r="DH92" s="242"/>
      <c r="DI92" s="242"/>
      <c r="DJ92" s="242"/>
      <c r="DK92" s="242"/>
      <c r="DL92" s="242"/>
      <c r="DM92" s="239"/>
      <c r="DN92" s="239"/>
      <c r="DO92" s="239"/>
      <c r="DP92" s="239"/>
      <c r="DQ92" s="239"/>
      <c r="DR92" s="239"/>
      <c r="DS92" s="239"/>
      <c r="DT92" s="239"/>
      <c r="DU92" s="134"/>
      <c r="DV92" s="135"/>
      <c r="DW92" s="135"/>
      <c r="DX92" s="135"/>
      <c r="DY92" s="135"/>
      <c r="DZ92" s="135"/>
      <c r="EA92" s="135"/>
      <c r="EB92" s="136"/>
      <c r="EC92" s="66"/>
      <c r="ED92" s="66"/>
      <c r="EE92" s="241"/>
      <c r="EF92" s="242"/>
      <c r="EG92" s="242"/>
      <c r="EH92" s="242"/>
      <c r="EI92" s="242"/>
      <c r="EJ92" s="242"/>
      <c r="EK92" s="242"/>
      <c r="EL92" s="242"/>
      <c r="EM92" s="239"/>
      <c r="EN92" s="239"/>
      <c r="EO92" s="239"/>
      <c r="EP92" s="239"/>
      <c r="EQ92" s="239"/>
      <c r="ER92" s="239"/>
      <c r="ES92" s="239"/>
      <c r="ET92" s="239"/>
      <c r="EU92" s="134"/>
      <c r="EV92" s="135"/>
      <c r="EW92" s="135"/>
      <c r="EX92" s="135"/>
      <c r="EY92" s="135"/>
      <c r="EZ92" s="135"/>
      <c r="FA92" s="135"/>
      <c r="FB92" s="136"/>
      <c r="FC92" s="15"/>
      <c r="FD92" s="15"/>
      <c r="FE92" s="15"/>
      <c r="FF92" s="15"/>
      <c r="FG92" s="15"/>
      <c r="FJ92" s="16"/>
      <c r="FK92" s="103"/>
      <c r="FL92" s="104"/>
      <c r="FM92" s="104"/>
      <c r="FN92" s="104"/>
      <c r="FO92" s="104"/>
      <c r="FP92" s="105"/>
      <c r="FQ92" s="68"/>
      <c r="FV92" s="15"/>
    </row>
    <row r="93" spans="2:201" ht="4.5" customHeight="1" thickBot="1" x14ac:dyDescent="0.25">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BC93" s="37"/>
      <c r="BD93" s="37"/>
      <c r="BU93" s="37"/>
      <c r="BV93" s="37"/>
      <c r="BW93" s="37"/>
      <c r="BX93" s="37"/>
      <c r="BY93" s="37"/>
      <c r="BZ93" s="37"/>
      <c r="CA93" s="37"/>
      <c r="CB93" s="37"/>
      <c r="CC93" s="37"/>
      <c r="CD93" s="37"/>
      <c r="CU93" s="37"/>
      <c r="CV93" s="37"/>
      <c r="CW93" s="37"/>
      <c r="CX93" s="37"/>
      <c r="CY93" s="37"/>
      <c r="CZ93" s="37"/>
      <c r="DA93" s="37"/>
      <c r="DB93" s="37"/>
      <c r="DC93" s="37"/>
      <c r="DD93" s="37"/>
      <c r="DU93" s="37"/>
      <c r="DV93" s="37"/>
      <c r="DW93" s="37"/>
      <c r="DX93" s="37"/>
      <c r="DY93" s="37"/>
      <c r="DZ93" s="37"/>
      <c r="EA93" s="37"/>
      <c r="EB93" s="37"/>
      <c r="EC93" s="37"/>
      <c r="ED93" s="37"/>
      <c r="EU93" s="37"/>
      <c r="EV93" s="37"/>
      <c r="EW93" s="37"/>
      <c r="EX93" s="37"/>
      <c r="EY93" s="37"/>
      <c r="EZ93" s="37"/>
      <c r="FA93" s="37"/>
      <c r="FB93" s="37"/>
      <c r="FC93" s="15"/>
      <c r="FD93" s="15"/>
      <c r="FE93" s="15"/>
      <c r="FF93" s="15"/>
      <c r="FG93" s="15"/>
      <c r="FJ93" s="16"/>
      <c r="FK93" s="103"/>
      <c r="FL93" s="104"/>
      <c r="FM93" s="104"/>
      <c r="FN93" s="104"/>
      <c r="FO93" s="104"/>
      <c r="FP93" s="105"/>
      <c r="FQ93" s="68"/>
      <c r="FV93" s="15"/>
    </row>
    <row r="94" spans="2:201" ht="4.5" customHeight="1" x14ac:dyDescent="0.2">
      <c r="B94" s="170" t="s">
        <v>1040</v>
      </c>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2"/>
      <c r="AM94" s="146" t="s">
        <v>1025</v>
      </c>
      <c r="AN94" s="147"/>
      <c r="AO94" s="147"/>
      <c r="AP94" s="147"/>
      <c r="AQ94" s="147"/>
      <c r="AR94" s="147"/>
      <c r="AS94" s="147"/>
      <c r="AT94" s="147"/>
      <c r="AU94" s="147"/>
      <c r="AV94" s="147"/>
      <c r="AW94" s="147"/>
      <c r="AX94" s="147"/>
      <c r="AY94" s="147"/>
      <c r="AZ94" s="147"/>
      <c r="BA94" s="147"/>
      <c r="BB94" s="148"/>
      <c r="BC94" s="19"/>
      <c r="BD94" s="19"/>
      <c r="BE94" s="152" t="s">
        <v>1026</v>
      </c>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4"/>
      <c r="CC94" s="19"/>
      <c r="CD94" s="19"/>
      <c r="CE94" s="146" t="s">
        <v>1027</v>
      </c>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8"/>
      <c r="DC94" s="19"/>
      <c r="DD94" s="19"/>
      <c r="DE94" s="146" t="s">
        <v>1028</v>
      </c>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8"/>
      <c r="EC94" s="65"/>
      <c r="ED94" s="65"/>
      <c r="EE94" s="146" t="s">
        <v>1029</v>
      </c>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8"/>
      <c r="FC94" s="15"/>
      <c r="FD94" s="15"/>
      <c r="FE94" s="15"/>
      <c r="FF94" s="15"/>
      <c r="FG94" s="15"/>
      <c r="FJ94" s="70"/>
      <c r="FK94" s="103"/>
      <c r="FL94" s="104"/>
      <c r="FM94" s="104"/>
      <c r="FN94" s="104"/>
      <c r="FO94" s="104"/>
      <c r="FP94" s="105"/>
      <c r="FQ94" s="68"/>
      <c r="FV94" s="15"/>
    </row>
    <row r="95" spans="2:201" ht="4.5" customHeight="1" x14ac:dyDescent="0.2">
      <c r="B95" s="173"/>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5"/>
      <c r="AM95" s="149"/>
      <c r="AN95" s="150"/>
      <c r="AO95" s="150"/>
      <c r="AP95" s="150"/>
      <c r="AQ95" s="150"/>
      <c r="AR95" s="150"/>
      <c r="AS95" s="150"/>
      <c r="AT95" s="150"/>
      <c r="AU95" s="150"/>
      <c r="AV95" s="150"/>
      <c r="AW95" s="150"/>
      <c r="AX95" s="150"/>
      <c r="AY95" s="150"/>
      <c r="AZ95" s="150"/>
      <c r="BA95" s="150"/>
      <c r="BB95" s="151"/>
      <c r="BC95" s="19"/>
      <c r="BD95" s="19"/>
      <c r="BE95" s="155"/>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7"/>
      <c r="CC95" s="19"/>
      <c r="CD95" s="19"/>
      <c r="CE95" s="149"/>
      <c r="CF95" s="150"/>
      <c r="CG95" s="150"/>
      <c r="CH95" s="150"/>
      <c r="CI95" s="150"/>
      <c r="CJ95" s="150"/>
      <c r="CK95" s="150"/>
      <c r="CL95" s="150"/>
      <c r="CM95" s="150"/>
      <c r="CN95" s="150"/>
      <c r="CO95" s="150"/>
      <c r="CP95" s="150"/>
      <c r="CQ95" s="150"/>
      <c r="CR95" s="150"/>
      <c r="CS95" s="150"/>
      <c r="CT95" s="150"/>
      <c r="CU95" s="150"/>
      <c r="CV95" s="150"/>
      <c r="CW95" s="150"/>
      <c r="CX95" s="150"/>
      <c r="CY95" s="150"/>
      <c r="CZ95" s="150"/>
      <c r="DA95" s="150"/>
      <c r="DB95" s="151"/>
      <c r="DC95" s="19"/>
      <c r="DD95" s="19"/>
      <c r="DE95" s="149"/>
      <c r="DF95" s="150"/>
      <c r="DG95" s="150"/>
      <c r="DH95" s="150"/>
      <c r="DI95" s="150"/>
      <c r="DJ95" s="150"/>
      <c r="DK95" s="150"/>
      <c r="DL95" s="150"/>
      <c r="DM95" s="150"/>
      <c r="DN95" s="150"/>
      <c r="DO95" s="150"/>
      <c r="DP95" s="150"/>
      <c r="DQ95" s="150"/>
      <c r="DR95" s="150"/>
      <c r="DS95" s="150"/>
      <c r="DT95" s="150"/>
      <c r="DU95" s="150"/>
      <c r="DV95" s="150"/>
      <c r="DW95" s="150"/>
      <c r="DX95" s="150"/>
      <c r="DY95" s="150"/>
      <c r="DZ95" s="150"/>
      <c r="EA95" s="150"/>
      <c r="EB95" s="151"/>
      <c r="EC95" s="65"/>
      <c r="ED95" s="65"/>
      <c r="EE95" s="149"/>
      <c r="EF95" s="150"/>
      <c r="EG95" s="150"/>
      <c r="EH95" s="150"/>
      <c r="EI95" s="150"/>
      <c r="EJ95" s="150"/>
      <c r="EK95" s="150"/>
      <c r="EL95" s="150"/>
      <c r="EM95" s="150"/>
      <c r="EN95" s="150"/>
      <c r="EO95" s="150"/>
      <c r="EP95" s="150"/>
      <c r="EQ95" s="150"/>
      <c r="ER95" s="150"/>
      <c r="ES95" s="150"/>
      <c r="ET95" s="150"/>
      <c r="EU95" s="150"/>
      <c r="EV95" s="150"/>
      <c r="EW95" s="150"/>
      <c r="EX95" s="150"/>
      <c r="EY95" s="150"/>
      <c r="EZ95" s="150"/>
      <c r="FA95" s="150"/>
      <c r="FB95" s="151"/>
      <c r="FC95" s="15"/>
      <c r="FD95" s="15"/>
      <c r="FE95" s="15"/>
      <c r="FF95" s="15"/>
      <c r="FG95" s="15"/>
      <c r="FJ95" s="70"/>
      <c r="FK95" s="103"/>
      <c r="FL95" s="104"/>
      <c r="FM95" s="104"/>
      <c r="FN95" s="104"/>
      <c r="FO95" s="104"/>
      <c r="FP95" s="105"/>
      <c r="FQ95" s="68"/>
      <c r="FV95" s="15"/>
    </row>
    <row r="96" spans="2:201" ht="4.5" customHeight="1" x14ac:dyDescent="0.2">
      <c r="B96" s="173"/>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5"/>
      <c r="AM96" s="149"/>
      <c r="AN96" s="150"/>
      <c r="AO96" s="150"/>
      <c r="AP96" s="150"/>
      <c r="AQ96" s="150"/>
      <c r="AR96" s="150"/>
      <c r="AS96" s="150"/>
      <c r="AT96" s="150"/>
      <c r="AU96" s="150"/>
      <c r="AV96" s="150"/>
      <c r="AW96" s="150"/>
      <c r="AX96" s="150"/>
      <c r="AY96" s="150"/>
      <c r="AZ96" s="150"/>
      <c r="BA96" s="150"/>
      <c r="BB96" s="151"/>
      <c r="BC96" s="19"/>
      <c r="BD96" s="19"/>
      <c r="BE96" s="158"/>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60"/>
      <c r="CC96" s="19"/>
      <c r="CD96" s="19"/>
      <c r="CE96" s="149"/>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1"/>
      <c r="DC96" s="19"/>
      <c r="DD96" s="19"/>
      <c r="DE96" s="149"/>
      <c r="DF96" s="150"/>
      <c r="DG96" s="150"/>
      <c r="DH96" s="150"/>
      <c r="DI96" s="150"/>
      <c r="DJ96" s="150"/>
      <c r="DK96" s="150"/>
      <c r="DL96" s="150"/>
      <c r="DM96" s="150"/>
      <c r="DN96" s="150"/>
      <c r="DO96" s="150"/>
      <c r="DP96" s="150"/>
      <c r="DQ96" s="150"/>
      <c r="DR96" s="150"/>
      <c r="DS96" s="150"/>
      <c r="DT96" s="150"/>
      <c r="DU96" s="150"/>
      <c r="DV96" s="150"/>
      <c r="DW96" s="150"/>
      <c r="DX96" s="150"/>
      <c r="DY96" s="150"/>
      <c r="DZ96" s="150"/>
      <c r="EA96" s="150"/>
      <c r="EB96" s="151"/>
      <c r="EC96" s="65"/>
      <c r="ED96" s="65"/>
      <c r="EE96" s="149"/>
      <c r="EF96" s="150"/>
      <c r="EG96" s="150"/>
      <c r="EH96" s="150"/>
      <c r="EI96" s="150"/>
      <c r="EJ96" s="150"/>
      <c r="EK96" s="150"/>
      <c r="EL96" s="150"/>
      <c r="EM96" s="150"/>
      <c r="EN96" s="150"/>
      <c r="EO96" s="150"/>
      <c r="EP96" s="150"/>
      <c r="EQ96" s="150"/>
      <c r="ER96" s="150"/>
      <c r="ES96" s="150"/>
      <c r="ET96" s="150"/>
      <c r="EU96" s="150"/>
      <c r="EV96" s="150"/>
      <c r="EW96" s="150"/>
      <c r="EX96" s="150"/>
      <c r="EY96" s="150"/>
      <c r="EZ96" s="150"/>
      <c r="FA96" s="150"/>
      <c r="FB96" s="151"/>
      <c r="FC96" s="15"/>
      <c r="FD96" s="15"/>
      <c r="FE96" s="15"/>
      <c r="FF96" s="15"/>
      <c r="FG96" s="15"/>
      <c r="FJ96" s="70"/>
      <c r="FK96" s="103"/>
      <c r="FL96" s="104"/>
      <c r="FM96" s="104"/>
      <c r="FN96" s="104"/>
      <c r="FO96" s="104"/>
      <c r="FP96" s="105"/>
      <c r="FV96" s="15"/>
      <c r="FW96" s="15"/>
      <c r="FX96" s="15"/>
      <c r="GS96" s="15"/>
    </row>
    <row r="97" spans="2:201" ht="4.5" customHeight="1" x14ac:dyDescent="0.2">
      <c r="B97" s="173"/>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5"/>
      <c r="AM97" s="196" t="s">
        <v>1030</v>
      </c>
      <c r="AN97" s="197"/>
      <c r="AO97" s="197"/>
      <c r="AP97" s="197"/>
      <c r="AQ97" s="197"/>
      <c r="AR97" s="197"/>
      <c r="AS97" s="197"/>
      <c r="AT97" s="197"/>
      <c r="AU97" s="197" t="s">
        <v>1031</v>
      </c>
      <c r="AV97" s="197"/>
      <c r="AW97" s="197"/>
      <c r="AX97" s="197"/>
      <c r="AY97" s="197"/>
      <c r="AZ97" s="197"/>
      <c r="BA97" s="197"/>
      <c r="BB97" s="261"/>
      <c r="BC97" s="25"/>
      <c r="BD97" s="25"/>
      <c r="BE97" s="196" t="s">
        <v>1030</v>
      </c>
      <c r="BF97" s="197"/>
      <c r="BG97" s="197"/>
      <c r="BH97" s="197"/>
      <c r="BI97" s="197"/>
      <c r="BJ97" s="197"/>
      <c r="BK97" s="197"/>
      <c r="BL97" s="197"/>
      <c r="BM97" s="197" t="s">
        <v>1031</v>
      </c>
      <c r="BN97" s="197"/>
      <c r="BO97" s="197"/>
      <c r="BP97" s="197"/>
      <c r="BQ97" s="197"/>
      <c r="BR97" s="197"/>
      <c r="BS97" s="197"/>
      <c r="BT97" s="197"/>
      <c r="BU97" s="190" t="s">
        <v>1151</v>
      </c>
      <c r="BV97" s="191"/>
      <c r="BW97" s="191"/>
      <c r="BX97" s="191"/>
      <c r="BY97" s="191"/>
      <c r="BZ97" s="191"/>
      <c r="CA97" s="191"/>
      <c r="CB97" s="192"/>
      <c r="CC97" s="25"/>
      <c r="CD97" s="25"/>
      <c r="CE97" s="196" t="s">
        <v>1030</v>
      </c>
      <c r="CF97" s="197"/>
      <c r="CG97" s="197"/>
      <c r="CH97" s="197"/>
      <c r="CI97" s="197"/>
      <c r="CJ97" s="197"/>
      <c r="CK97" s="197"/>
      <c r="CL97" s="197"/>
      <c r="CM97" s="197" t="s">
        <v>1031</v>
      </c>
      <c r="CN97" s="197"/>
      <c r="CO97" s="197"/>
      <c r="CP97" s="197"/>
      <c r="CQ97" s="197"/>
      <c r="CR97" s="197"/>
      <c r="CS97" s="197"/>
      <c r="CT97" s="197"/>
      <c r="CU97" s="137" t="s">
        <v>1151</v>
      </c>
      <c r="CV97" s="137"/>
      <c r="CW97" s="137"/>
      <c r="CX97" s="137"/>
      <c r="CY97" s="137"/>
      <c r="CZ97" s="137"/>
      <c r="DA97" s="137"/>
      <c r="DB97" s="138"/>
      <c r="DC97" s="25"/>
      <c r="DD97" s="25"/>
      <c r="DE97" s="196" t="s">
        <v>1030</v>
      </c>
      <c r="DF97" s="197"/>
      <c r="DG97" s="197"/>
      <c r="DH97" s="197"/>
      <c r="DI97" s="197"/>
      <c r="DJ97" s="197"/>
      <c r="DK97" s="197"/>
      <c r="DL97" s="197"/>
      <c r="DM97" s="197" t="s">
        <v>1031</v>
      </c>
      <c r="DN97" s="197"/>
      <c r="DO97" s="197"/>
      <c r="DP97" s="197"/>
      <c r="DQ97" s="197"/>
      <c r="DR97" s="197"/>
      <c r="DS97" s="197"/>
      <c r="DT97" s="197"/>
      <c r="DU97" s="137" t="s">
        <v>1151</v>
      </c>
      <c r="DV97" s="137"/>
      <c r="DW97" s="137"/>
      <c r="DX97" s="137"/>
      <c r="DY97" s="137"/>
      <c r="DZ97" s="137"/>
      <c r="EA97" s="137"/>
      <c r="EB97" s="138"/>
      <c r="EC97" s="25"/>
      <c r="ED97" s="25"/>
      <c r="EE97" s="196" t="s">
        <v>1030</v>
      </c>
      <c r="EF97" s="197"/>
      <c r="EG97" s="197"/>
      <c r="EH97" s="197"/>
      <c r="EI97" s="197"/>
      <c r="EJ97" s="197"/>
      <c r="EK97" s="197"/>
      <c r="EL97" s="197"/>
      <c r="EM97" s="197" t="s">
        <v>1031</v>
      </c>
      <c r="EN97" s="197"/>
      <c r="EO97" s="197"/>
      <c r="EP97" s="197"/>
      <c r="EQ97" s="197"/>
      <c r="ER97" s="197"/>
      <c r="ES97" s="197"/>
      <c r="ET97" s="197"/>
      <c r="EU97" s="137" t="s">
        <v>1151</v>
      </c>
      <c r="EV97" s="137"/>
      <c r="EW97" s="137"/>
      <c r="EX97" s="137"/>
      <c r="EY97" s="137"/>
      <c r="EZ97" s="137"/>
      <c r="FA97" s="137"/>
      <c r="FB97" s="138"/>
      <c r="FC97" s="15"/>
      <c r="FD97" s="15"/>
      <c r="FE97" s="15"/>
      <c r="FF97" s="15"/>
      <c r="FG97" s="15"/>
      <c r="FJ97" s="70"/>
      <c r="FK97" s="103"/>
      <c r="FL97" s="104"/>
      <c r="FM97" s="104"/>
      <c r="FN97" s="104"/>
      <c r="FO97" s="104"/>
      <c r="FP97" s="105"/>
      <c r="FV97" s="15"/>
      <c r="FW97" s="15"/>
      <c r="FX97" s="15"/>
      <c r="FY97" s="15"/>
      <c r="FZ97" s="15"/>
      <c r="GA97" s="15"/>
      <c r="GB97" s="15"/>
      <c r="GC97" s="15"/>
      <c r="GD97" s="15"/>
      <c r="GE97" s="15"/>
      <c r="GF97" s="15"/>
      <c r="GG97" s="15"/>
      <c r="GH97" s="68"/>
      <c r="GI97" s="68"/>
      <c r="GJ97" s="68"/>
      <c r="GK97" s="68"/>
      <c r="GL97" s="68"/>
      <c r="GM97" s="68"/>
      <c r="GN97" s="68"/>
      <c r="GO97" s="15"/>
      <c r="GP97" s="15"/>
      <c r="GQ97" s="15"/>
      <c r="GR97" s="15"/>
      <c r="GS97" s="15"/>
    </row>
    <row r="98" spans="2:201" ht="4.5" customHeight="1" x14ac:dyDescent="0.2">
      <c r="B98" s="173"/>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5"/>
      <c r="AM98" s="196"/>
      <c r="AN98" s="197"/>
      <c r="AO98" s="197"/>
      <c r="AP98" s="197"/>
      <c r="AQ98" s="197"/>
      <c r="AR98" s="197"/>
      <c r="AS98" s="197"/>
      <c r="AT98" s="197"/>
      <c r="AU98" s="197"/>
      <c r="AV98" s="197"/>
      <c r="AW98" s="197"/>
      <c r="AX98" s="197"/>
      <c r="AY98" s="197"/>
      <c r="AZ98" s="197"/>
      <c r="BA98" s="197"/>
      <c r="BB98" s="261"/>
      <c r="BC98" s="25"/>
      <c r="BD98" s="25"/>
      <c r="BE98" s="196"/>
      <c r="BF98" s="197"/>
      <c r="BG98" s="197"/>
      <c r="BH98" s="197"/>
      <c r="BI98" s="197"/>
      <c r="BJ98" s="197"/>
      <c r="BK98" s="197"/>
      <c r="BL98" s="197"/>
      <c r="BM98" s="197"/>
      <c r="BN98" s="197"/>
      <c r="BO98" s="197"/>
      <c r="BP98" s="197"/>
      <c r="BQ98" s="197"/>
      <c r="BR98" s="197"/>
      <c r="BS98" s="197"/>
      <c r="BT98" s="197"/>
      <c r="BU98" s="193"/>
      <c r="BV98" s="194"/>
      <c r="BW98" s="194"/>
      <c r="BX98" s="194"/>
      <c r="BY98" s="194"/>
      <c r="BZ98" s="194"/>
      <c r="CA98" s="194"/>
      <c r="CB98" s="195"/>
      <c r="CC98" s="25"/>
      <c r="CD98" s="25"/>
      <c r="CE98" s="196"/>
      <c r="CF98" s="197"/>
      <c r="CG98" s="197"/>
      <c r="CH98" s="197"/>
      <c r="CI98" s="197"/>
      <c r="CJ98" s="197"/>
      <c r="CK98" s="197"/>
      <c r="CL98" s="197"/>
      <c r="CM98" s="197"/>
      <c r="CN98" s="197"/>
      <c r="CO98" s="197"/>
      <c r="CP98" s="197"/>
      <c r="CQ98" s="197"/>
      <c r="CR98" s="197"/>
      <c r="CS98" s="197"/>
      <c r="CT98" s="197"/>
      <c r="CU98" s="137"/>
      <c r="CV98" s="137"/>
      <c r="CW98" s="137"/>
      <c r="CX98" s="137"/>
      <c r="CY98" s="137"/>
      <c r="CZ98" s="137"/>
      <c r="DA98" s="137"/>
      <c r="DB98" s="138"/>
      <c r="DC98" s="25"/>
      <c r="DD98" s="25"/>
      <c r="DE98" s="196"/>
      <c r="DF98" s="197"/>
      <c r="DG98" s="197"/>
      <c r="DH98" s="197"/>
      <c r="DI98" s="197"/>
      <c r="DJ98" s="197"/>
      <c r="DK98" s="197"/>
      <c r="DL98" s="197"/>
      <c r="DM98" s="197"/>
      <c r="DN98" s="197"/>
      <c r="DO98" s="197"/>
      <c r="DP98" s="197"/>
      <c r="DQ98" s="197"/>
      <c r="DR98" s="197"/>
      <c r="DS98" s="197"/>
      <c r="DT98" s="197"/>
      <c r="DU98" s="137"/>
      <c r="DV98" s="137"/>
      <c r="DW98" s="137"/>
      <c r="DX98" s="137"/>
      <c r="DY98" s="137"/>
      <c r="DZ98" s="137"/>
      <c r="EA98" s="137"/>
      <c r="EB98" s="138"/>
      <c r="EC98" s="25"/>
      <c r="ED98" s="25"/>
      <c r="EE98" s="196"/>
      <c r="EF98" s="197"/>
      <c r="EG98" s="197"/>
      <c r="EH98" s="197"/>
      <c r="EI98" s="197"/>
      <c r="EJ98" s="197"/>
      <c r="EK98" s="197"/>
      <c r="EL98" s="197"/>
      <c r="EM98" s="197"/>
      <c r="EN98" s="197"/>
      <c r="EO98" s="197"/>
      <c r="EP98" s="197"/>
      <c r="EQ98" s="197"/>
      <c r="ER98" s="197"/>
      <c r="ES98" s="197"/>
      <c r="ET98" s="197"/>
      <c r="EU98" s="137"/>
      <c r="EV98" s="137"/>
      <c r="EW98" s="137"/>
      <c r="EX98" s="137"/>
      <c r="EY98" s="137"/>
      <c r="EZ98" s="137"/>
      <c r="FA98" s="137"/>
      <c r="FB98" s="138"/>
      <c r="FE98" s="15"/>
      <c r="FF98" s="15"/>
      <c r="FG98" s="15"/>
      <c r="FJ98" s="70"/>
      <c r="FK98" s="103"/>
      <c r="FL98" s="104"/>
      <c r="FM98" s="104"/>
      <c r="FN98" s="104"/>
      <c r="FO98" s="104"/>
      <c r="FP98" s="105"/>
      <c r="FX98" s="15"/>
      <c r="FY98" s="15"/>
      <c r="FZ98" s="15"/>
      <c r="GA98" s="15"/>
      <c r="GB98" s="15"/>
      <c r="GC98" s="15"/>
      <c r="GD98" s="15"/>
      <c r="GE98" s="15"/>
      <c r="GF98" s="15"/>
      <c r="GG98" s="15"/>
      <c r="GH98" s="68"/>
      <c r="GI98" s="68"/>
      <c r="GJ98" s="68"/>
      <c r="GK98" s="68"/>
      <c r="GL98" s="68"/>
      <c r="GM98" s="68"/>
      <c r="GN98" s="68"/>
      <c r="GO98" s="15"/>
      <c r="GP98" s="15"/>
      <c r="GQ98" s="15"/>
      <c r="GR98" s="15"/>
      <c r="GS98" s="15"/>
    </row>
    <row r="99" spans="2:201" ht="4.5" customHeight="1" thickBot="1" x14ac:dyDescent="0.25">
      <c r="B99" s="176"/>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8"/>
      <c r="AM99" s="263"/>
      <c r="AN99" s="225"/>
      <c r="AO99" s="225"/>
      <c r="AP99" s="225"/>
      <c r="AQ99" s="225"/>
      <c r="AR99" s="225"/>
      <c r="AS99" s="225"/>
      <c r="AT99" s="225"/>
      <c r="AU99" s="225"/>
      <c r="AV99" s="225"/>
      <c r="AW99" s="225"/>
      <c r="AX99" s="225"/>
      <c r="AY99" s="225"/>
      <c r="AZ99" s="225"/>
      <c r="BA99" s="225"/>
      <c r="BB99" s="262"/>
      <c r="BC99" s="25"/>
      <c r="BD99" s="25"/>
      <c r="BE99" s="198"/>
      <c r="BF99" s="199"/>
      <c r="BG99" s="199"/>
      <c r="BH99" s="199"/>
      <c r="BI99" s="199"/>
      <c r="BJ99" s="199"/>
      <c r="BK99" s="199"/>
      <c r="BL99" s="199"/>
      <c r="BM99" s="199"/>
      <c r="BN99" s="199"/>
      <c r="BO99" s="199"/>
      <c r="BP99" s="199"/>
      <c r="BQ99" s="199"/>
      <c r="BR99" s="199"/>
      <c r="BS99" s="199"/>
      <c r="BT99" s="199"/>
      <c r="BU99" s="193"/>
      <c r="BV99" s="194"/>
      <c r="BW99" s="194"/>
      <c r="BX99" s="194"/>
      <c r="BY99" s="194"/>
      <c r="BZ99" s="194"/>
      <c r="CA99" s="194"/>
      <c r="CB99" s="195"/>
      <c r="CC99" s="25"/>
      <c r="CD99" s="25"/>
      <c r="CE99" s="198"/>
      <c r="CF99" s="199"/>
      <c r="CG99" s="199"/>
      <c r="CH99" s="199"/>
      <c r="CI99" s="199"/>
      <c r="CJ99" s="199"/>
      <c r="CK99" s="199"/>
      <c r="CL99" s="199"/>
      <c r="CM99" s="199"/>
      <c r="CN99" s="199"/>
      <c r="CO99" s="199"/>
      <c r="CP99" s="199"/>
      <c r="CQ99" s="199"/>
      <c r="CR99" s="199"/>
      <c r="CS99" s="199"/>
      <c r="CT99" s="199"/>
      <c r="CU99" s="139"/>
      <c r="CV99" s="139"/>
      <c r="CW99" s="139"/>
      <c r="CX99" s="139"/>
      <c r="CY99" s="139"/>
      <c r="CZ99" s="139"/>
      <c r="DA99" s="139"/>
      <c r="DB99" s="140"/>
      <c r="DC99" s="25"/>
      <c r="DD99" s="25"/>
      <c r="DE99" s="198"/>
      <c r="DF99" s="199"/>
      <c r="DG99" s="199"/>
      <c r="DH99" s="199"/>
      <c r="DI99" s="199"/>
      <c r="DJ99" s="199"/>
      <c r="DK99" s="199"/>
      <c r="DL99" s="199"/>
      <c r="DM99" s="199"/>
      <c r="DN99" s="199"/>
      <c r="DO99" s="199"/>
      <c r="DP99" s="199"/>
      <c r="DQ99" s="199"/>
      <c r="DR99" s="199"/>
      <c r="DS99" s="199"/>
      <c r="DT99" s="199"/>
      <c r="DU99" s="139"/>
      <c r="DV99" s="139"/>
      <c r="DW99" s="139"/>
      <c r="DX99" s="139"/>
      <c r="DY99" s="139"/>
      <c r="DZ99" s="139"/>
      <c r="EA99" s="139"/>
      <c r="EB99" s="140"/>
      <c r="EC99" s="25"/>
      <c r="ED99" s="25"/>
      <c r="EE99" s="198"/>
      <c r="EF99" s="199"/>
      <c r="EG99" s="199"/>
      <c r="EH99" s="199"/>
      <c r="EI99" s="199"/>
      <c r="EJ99" s="199"/>
      <c r="EK99" s="199"/>
      <c r="EL99" s="199"/>
      <c r="EM99" s="199"/>
      <c r="EN99" s="199"/>
      <c r="EO99" s="199"/>
      <c r="EP99" s="199"/>
      <c r="EQ99" s="199"/>
      <c r="ER99" s="199"/>
      <c r="ES99" s="199"/>
      <c r="ET99" s="199"/>
      <c r="EU99" s="139"/>
      <c r="EV99" s="139"/>
      <c r="EW99" s="139"/>
      <c r="EX99" s="139"/>
      <c r="EY99" s="139"/>
      <c r="EZ99" s="139"/>
      <c r="FA99" s="139"/>
      <c r="FB99" s="140"/>
      <c r="FE99" s="15"/>
      <c r="FF99" s="15"/>
      <c r="FG99" s="15"/>
      <c r="FJ99" s="70"/>
      <c r="FK99" s="103"/>
      <c r="FL99" s="104"/>
      <c r="FM99" s="104"/>
      <c r="FN99" s="104"/>
      <c r="FO99" s="104"/>
      <c r="FP99" s="105"/>
      <c r="FX99" s="15"/>
      <c r="FY99" s="15"/>
      <c r="FZ99" s="15"/>
      <c r="GA99" s="15"/>
      <c r="GB99" s="15"/>
      <c r="GC99" s="15"/>
      <c r="GD99" s="15"/>
      <c r="GE99" s="15"/>
      <c r="GF99" s="15"/>
      <c r="GG99" s="15"/>
      <c r="GH99" s="68"/>
      <c r="GI99" s="68"/>
      <c r="GJ99" s="68"/>
      <c r="GK99" s="68"/>
      <c r="GL99" s="68"/>
      <c r="GM99" s="68"/>
      <c r="GN99" s="68"/>
      <c r="GO99" s="15"/>
      <c r="GP99" s="15"/>
      <c r="GQ99" s="15"/>
      <c r="GR99" s="15"/>
      <c r="GS99" s="15"/>
    </row>
    <row r="100" spans="2:201" ht="4.5" customHeight="1" x14ac:dyDescent="0.2">
      <c r="B100" s="141" t="s">
        <v>1041</v>
      </c>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3"/>
      <c r="AM100" s="284" t="str">
        <f>IF(Sheet1!D3=0,"",Sheet1!B11)</f>
        <v/>
      </c>
      <c r="AN100" s="285"/>
      <c r="AO100" s="285"/>
      <c r="AP100" s="285"/>
      <c r="AQ100" s="285"/>
      <c r="AR100" s="285"/>
      <c r="AS100" s="285"/>
      <c r="AT100" s="285"/>
      <c r="AU100" s="182" t="str">
        <f>IF(AM100="","",AM100/DE38)</f>
        <v/>
      </c>
      <c r="AV100" s="182"/>
      <c r="AW100" s="182"/>
      <c r="AX100" s="182"/>
      <c r="AY100" s="182"/>
      <c r="AZ100" s="182"/>
      <c r="BA100" s="182"/>
      <c r="BB100" s="226"/>
      <c r="BC100" s="66"/>
      <c r="BD100" s="66"/>
      <c r="BE100" s="200"/>
      <c r="BF100" s="201"/>
      <c r="BG100" s="201"/>
      <c r="BH100" s="201"/>
      <c r="BI100" s="201"/>
      <c r="BJ100" s="201"/>
      <c r="BK100" s="201"/>
      <c r="BL100" s="201"/>
      <c r="BM100" s="182" t="str">
        <f>IF(BE100="","",IF(BE100+BE103+BE106+BE109+BE112&lt;1,0,BE100/(BE103+BE100+BE106+BE109+BE112)))</f>
        <v/>
      </c>
      <c r="BN100" s="182"/>
      <c r="BO100" s="182"/>
      <c r="BP100" s="182"/>
      <c r="BQ100" s="182"/>
      <c r="BR100" s="182"/>
      <c r="BS100" s="182"/>
      <c r="BT100" s="182"/>
      <c r="BU100" s="182" t="str">
        <f>IF(BE100="","",IF(BE100+BM100&lt;1,0,(BM100-AU100)))</f>
        <v/>
      </c>
      <c r="BV100" s="183"/>
      <c r="BW100" s="183"/>
      <c r="BX100" s="183"/>
      <c r="BY100" s="183"/>
      <c r="BZ100" s="183"/>
      <c r="CA100" s="183"/>
      <c r="CB100" s="184"/>
      <c r="CC100" s="66"/>
      <c r="CD100" s="66"/>
      <c r="CE100" s="200"/>
      <c r="CF100" s="201"/>
      <c r="CG100" s="201"/>
      <c r="CH100" s="201"/>
      <c r="CI100" s="201"/>
      <c r="CJ100" s="201"/>
      <c r="CK100" s="201"/>
      <c r="CL100" s="201"/>
      <c r="CM100" s="182" t="str">
        <f>IF(CE100="","",IF(CE100+CE103+CE106+CE109+CE112&lt;1,0,CE100/(CE100+CE103+CE106+CE109+CE112)))</f>
        <v/>
      </c>
      <c r="CN100" s="182"/>
      <c r="CO100" s="182"/>
      <c r="CP100" s="182"/>
      <c r="CQ100" s="182"/>
      <c r="CR100" s="182"/>
      <c r="CS100" s="182"/>
      <c r="CT100" s="182"/>
      <c r="CU100" s="182" t="str">
        <f>IF(CE100="","",IF(CE100+CM100&lt;1,0,(CM100-AU100)))</f>
        <v/>
      </c>
      <c r="CV100" s="182"/>
      <c r="CW100" s="182"/>
      <c r="CX100" s="182"/>
      <c r="CY100" s="182"/>
      <c r="CZ100" s="182"/>
      <c r="DA100" s="182"/>
      <c r="DB100" s="226"/>
      <c r="DC100" s="66"/>
      <c r="DD100" s="66"/>
      <c r="DE100" s="200"/>
      <c r="DF100" s="201"/>
      <c r="DG100" s="201"/>
      <c r="DH100" s="201"/>
      <c r="DI100" s="201"/>
      <c r="DJ100" s="201"/>
      <c r="DK100" s="201"/>
      <c r="DL100" s="201"/>
      <c r="DM100" s="182" t="str">
        <f>IF(DE100="","",IF(DE100+DE103+DE106+DE109+DE112&lt;1,0,DE100/(DE103+DE100+DE106+DE109+DE112)))</f>
        <v/>
      </c>
      <c r="DN100" s="182"/>
      <c r="DO100" s="182"/>
      <c r="DP100" s="182"/>
      <c r="DQ100" s="182"/>
      <c r="DR100" s="182"/>
      <c r="DS100" s="182"/>
      <c r="DT100" s="182"/>
      <c r="DU100" s="182" t="str">
        <f>IF(DE100="","",IF(DE100+DM100&lt;1,0,(DM100-AU100)))</f>
        <v/>
      </c>
      <c r="DV100" s="183"/>
      <c r="DW100" s="183"/>
      <c r="DX100" s="183"/>
      <c r="DY100" s="183"/>
      <c r="DZ100" s="183"/>
      <c r="EA100" s="183"/>
      <c r="EB100" s="184"/>
      <c r="EC100" s="66"/>
      <c r="ED100" s="66"/>
      <c r="EE100" s="200"/>
      <c r="EF100" s="201"/>
      <c r="EG100" s="201"/>
      <c r="EH100" s="201"/>
      <c r="EI100" s="201"/>
      <c r="EJ100" s="201"/>
      <c r="EK100" s="201"/>
      <c r="EL100" s="201"/>
      <c r="EM100" s="182" t="str">
        <f>IF(EE100="","",IF(EE100+EE103+EE106+EE109+EE112&lt;1,0,EE100/(EE103+EE100+EE106+EE109+EE112)))</f>
        <v/>
      </c>
      <c r="EN100" s="182"/>
      <c r="EO100" s="182"/>
      <c r="EP100" s="182"/>
      <c r="EQ100" s="182"/>
      <c r="ER100" s="182"/>
      <c r="ES100" s="182"/>
      <c r="ET100" s="182"/>
      <c r="EU100" s="182" t="str">
        <f>IF(EE100="","",IF(EE100+EM100&lt;1,0,(EM100-AU100)))</f>
        <v/>
      </c>
      <c r="EV100" s="183"/>
      <c r="EW100" s="183"/>
      <c r="EX100" s="183"/>
      <c r="EY100" s="183"/>
      <c r="EZ100" s="183"/>
      <c r="FA100" s="183"/>
      <c r="FB100" s="184"/>
      <c r="FE100" s="15"/>
      <c r="FF100" s="15"/>
      <c r="FG100" s="15"/>
      <c r="FJ100" s="70"/>
      <c r="FK100" s="103"/>
      <c r="FL100" s="104"/>
      <c r="FM100" s="104"/>
      <c r="FN100" s="104"/>
      <c r="FO100" s="104"/>
      <c r="FP100" s="105"/>
      <c r="FX100" s="15"/>
      <c r="FY100" s="15"/>
      <c r="FZ100" s="15"/>
      <c r="GA100" s="15"/>
      <c r="GB100" s="15"/>
      <c r="GC100" s="15"/>
      <c r="GD100" s="15"/>
      <c r="GE100" s="15"/>
      <c r="GF100" s="15"/>
      <c r="GG100" s="15"/>
      <c r="GH100" s="68"/>
      <c r="GI100" s="68"/>
      <c r="GJ100" s="68"/>
      <c r="GK100" s="68"/>
      <c r="GL100" s="68"/>
      <c r="GM100" s="68"/>
      <c r="GN100" s="68"/>
      <c r="GO100" s="15"/>
      <c r="GP100" s="15"/>
      <c r="GQ100" s="15"/>
      <c r="GR100" s="15"/>
      <c r="GS100" s="15"/>
    </row>
    <row r="101" spans="2:201" ht="4.5" customHeight="1" x14ac:dyDescent="0.2">
      <c r="B101" s="112"/>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4"/>
      <c r="AM101" s="249"/>
      <c r="AN101" s="250"/>
      <c r="AO101" s="250"/>
      <c r="AP101" s="250"/>
      <c r="AQ101" s="250"/>
      <c r="AR101" s="250"/>
      <c r="AS101" s="250"/>
      <c r="AT101" s="250"/>
      <c r="AU101" s="161"/>
      <c r="AV101" s="161"/>
      <c r="AW101" s="161"/>
      <c r="AX101" s="161"/>
      <c r="AY101" s="161"/>
      <c r="AZ101" s="161"/>
      <c r="BA101" s="161"/>
      <c r="BB101" s="227"/>
      <c r="BC101" s="66"/>
      <c r="BD101" s="66"/>
      <c r="BE101" s="202"/>
      <c r="BF101" s="203"/>
      <c r="BG101" s="203"/>
      <c r="BH101" s="203"/>
      <c r="BI101" s="203"/>
      <c r="BJ101" s="203"/>
      <c r="BK101" s="203"/>
      <c r="BL101" s="203"/>
      <c r="BM101" s="161"/>
      <c r="BN101" s="161"/>
      <c r="BO101" s="161"/>
      <c r="BP101" s="161"/>
      <c r="BQ101" s="161"/>
      <c r="BR101" s="161"/>
      <c r="BS101" s="161"/>
      <c r="BT101" s="161"/>
      <c r="BU101" s="162"/>
      <c r="BV101" s="162"/>
      <c r="BW101" s="162"/>
      <c r="BX101" s="162"/>
      <c r="BY101" s="162"/>
      <c r="BZ101" s="162"/>
      <c r="CA101" s="162"/>
      <c r="CB101" s="163"/>
      <c r="CC101" s="66"/>
      <c r="CD101" s="66"/>
      <c r="CE101" s="202"/>
      <c r="CF101" s="203"/>
      <c r="CG101" s="203"/>
      <c r="CH101" s="203"/>
      <c r="CI101" s="203"/>
      <c r="CJ101" s="203"/>
      <c r="CK101" s="203"/>
      <c r="CL101" s="203"/>
      <c r="CM101" s="161"/>
      <c r="CN101" s="161"/>
      <c r="CO101" s="161"/>
      <c r="CP101" s="161"/>
      <c r="CQ101" s="161"/>
      <c r="CR101" s="161"/>
      <c r="CS101" s="161"/>
      <c r="CT101" s="161"/>
      <c r="CU101" s="161"/>
      <c r="CV101" s="161"/>
      <c r="CW101" s="161"/>
      <c r="CX101" s="161"/>
      <c r="CY101" s="161"/>
      <c r="CZ101" s="161"/>
      <c r="DA101" s="161"/>
      <c r="DB101" s="227"/>
      <c r="DC101" s="66"/>
      <c r="DD101" s="66"/>
      <c r="DE101" s="202"/>
      <c r="DF101" s="203"/>
      <c r="DG101" s="203"/>
      <c r="DH101" s="203"/>
      <c r="DI101" s="203"/>
      <c r="DJ101" s="203"/>
      <c r="DK101" s="203"/>
      <c r="DL101" s="203"/>
      <c r="DM101" s="161"/>
      <c r="DN101" s="161"/>
      <c r="DO101" s="161"/>
      <c r="DP101" s="161"/>
      <c r="DQ101" s="161"/>
      <c r="DR101" s="161"/>
      <c r="DS101" s="161"/>
      <c r="DT101" s="161"/>
      <c r="DU101" s="162"/>
      <c r="DV101" s="162"/>
      <c r="DW101" s="162"/>
      <c r="DX101" s="162"/>
      <c r="DY101" s="162"/>
      <c r="DZ101" s="162"/>
      <c r="EA101" s="162"/>
      <c r="EB101" s="163"/>
      <c r="EC101" s="66"/>
      <c r="ED101" s="66"/>
      <c r="EE101" s="202"/>
      <c r="EF101" s="203"/>
      <c r="EG101" s="203"/>
      <c r="EH101" s="203"/>
      <c r="EI101" s="203"/>
      <c r="EJ101" s="203"/>
      <c r="EK101" s="203"/>
      <c r="EL101" s="203"/>
      <c r="EM101" s="161"/>
      <c r="EN101" s="161"/>
      <c r="EO101" s="161"/>
      <c r="EP101" s="161"/>
      <c r="EQ101" s="161"/>
      <c r="ER101" s="161"/>
      <c r="ES101" s="161"/>
      <c r="ET101" s="161"/>
      <c r="EU101" s="162"/>
      <c r="EV101" s="162"/>
      <c r="EW101" s="162"/>
      <c r="EX101" s="162"/>
      <c r="EY101" s="162"/>
      <c r="EZ101" s="162"/>
      <c r="FA101" s="162"/>
      <c r="FB101" s="163"/>
      <c r="FE101" s="15"/>
      <c r="FF101" s="15"/>
      <c r="FG101" s="15"/>
      <c r="FJ101" s="70"/>
      <c r="FK101" s="103"/>
      <c r="FL101" s="104"/>
      <c r="FM101" s="104"/>
      <c r="FN101" s="104"/>
      <c r="FO101" s="104"/>
      <c r="FP101" s="105"/>
      <c r="FX101" s="15"/>
      <c r="FY101" s="15"/>
      <c r="FZ101" s="15"/>
      <c r="GA101" s="15"/>
      <c r="GB101" s="15"/>
      <c r="GC101" s="15"/>
      <c r="GD101" s="15"/>
      <c r="GE101" s="15"/>
      <c r="GF101" s="15"/>
      <c r="GG101" s="15"/>
      <c r="GH101" s="68"/>
      <c r="GI101" s="68"/>
      <c r="GJ101" s="68"/>
      <c r="GK101" s="68"/>
      <c r="GL101" s="68"/>
      <c r="GM101" s="68"/>
      <c r="GN101" s="68"/>
      <c r="GO101" s="15"/>
      <c r="GP101" s="15"/>
      <c r="GQ101" s="15"/>
      <c r="GR101" s="15"/>
      <c r="GS101" s="15"/>
    </row>
    <row r="102" spans="2:201" ht="4.5" customHeight="1" x14ac:dyDescent="0.2">
      <c r="B102" s="115"/>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7"/>
      <c r="AM102" s="249"/>
      <c r="AN102" s="250"/>
      <c r="AO102" s="250"/>
      <c r="AP102" s="250"/>
      <c r="AQ102" s="250"/>
      <c r="AR102" s="250"/>
      <c r="AS102" s="250"/>
      <c r="AT102" s="250"/>
      <c r="AU102" s="161"/>
      <c r="AV102" s="161"/>
      <c r="AW102" s="161"/>
      <c r="AX102" s="161"/>
      <c r="AY102" s="161"/>
      <c r="AZ102" s="161"/>
      <c r="BA102" s="161"/>
      <c r="BB102" s="227"/>
      <c r="BC102" s="66"/>
      <c r="BD102" s="66"/>
      <c r="BE102" s="202"/>
      <c r="BF102" s="203"/>
      <c r="BG102" s="203"/>
      <c r="BH102" s="203"/>
      <c r="BI102" s="203"/>
      <c r="BJ102" s="203"/>
      <c r="BK102" s="203"/>
      <c r="BL102" s="203"/>
      <c r="BM102" s="161"/>
      <c r="BN102" s="161"/>
      <c r="BO102" s="161"/>
      <c r="BP102" s="161"/>
      <c r="BQ102" s="161"/>
      <c r="BR102" s="161"/>
      <c r="BS102" s="161"/>
      <c r="BT102" s="161"/>
      <c r="BU102" s="162"/>
      <c r="BV102" s="162"/>
      <c r="BW102" s="162"/>
      <c r="BX102" s="162"/>
      <c r="BY102" s="162"/>
      <c r="BZ102" s="162"/>
      <c r="CA102" s="162"/>
      <c r="CB102" s="163"/>
      <c r="CC102" s="66"/>
      <c r="CD102" s="66"/>
      <c r="CE102" s="202"/>
      <c r="CF102" s="203"/>
      <c r="CG102" s="203"/>
      <c r="CH102" s="203"/>
      <c r="CI102" s="203"/>
      <c r="CJ102" s="203"/>
      <c r="CK102" s="203"/>
      <c r="CL102" s="203"/>
      <c r="CM102" s="161"/>
      <c r="CN102" s="161"/>
      <c r="CO102" s="161"/>
      <c r="CP102" s="161"/>
      <c r="CQ102" s="161"/>
      <c r="CR102" s="161"/>
      <c r="CS102" s="161"/>
      <c r="CT102" s="161"/>
      <c r="CU102" s="161"/>
      <c r="CV102" s="161"/>
      <c r="CW102" s="161"/>
      <c r="CX102" s="161"/>
      <c r="CY102" s="161"/>
      <c r="CZ102" s="161"/>
      <c r="DA102" s="161"/>
      <c r="DB102" s="227"/>
      <c r="DC102" s="66"/>
      <c r="DD102" s="66"/>
      <c r="DE102" s="202"/>
      <c r="DF102" s="203"/>
      <c r="DG102" s="203"/>
      <c r="DH102" s="203"/>
      <c r="DI102" s="203"/>
      <c r="DJ102" s="203"/>
      <c r="DK102" s="203"/>
      <c r="DL102" s="203"/>
      <c r="DM102" s="161"/>
      <c r="DN102" s="161"/>
      <c r="DO102" s="161"/>
      <c r="DP102" s="161"/>
      <c r="DQ102" s="161"/>
      <c r="DR102" s="161"/>
      <c r="DS102" s="161"/>
      <c r="DT102" s="161"/>
      <c r="DU102" s="162"/>
      <c r="DV102" s="162"/>
      <c r="DW102" s="162"/>
      <c r="DX102" s="162"/>
      <c r="DY102" s="162"/>
      <c r="DZ102" s="162"/>
      <c r="EA102" s="162"/>
      <c r="EB102" s="163"/>
      <c r="EC102" s="66"/>
      <c r="ED102" s="66"/>
      <c r="EE102" s="202"/>
      <c r="EF102" s="203"/>
      <c r="EG102" s="203"/>
      <c r="EH102" s="203"/>
      <c r="EI102" s="203"/>
      <c r="EJ102" s="203"/>
      <c r="EK102" s="203"/>
      <c r="EL102" s="203"/>
      <c r="EM102" s="161"/>
      <c r="EN102" s="161"/>
      <c r="EO102" s="161"/>
      <c r="EP102" s="161"/>
      <c r="EQ102" s="161"/>
      <c r="ER102" s="161"/>
      <c r="ES102" s="161"/>
      <c r="ET102" s="161"/>
      <c r="EU102" s="162"/>
      <c r="EV102" s="162"/>
      <c r="EW102" s="162"/>
      <c r="EX102" s="162"/>
      <c r="EY102" s="162"/>
      <c r="EZ102" s="162"/>
      <c r="FA102" s="162"/>
      <c r="FB102" s="163"/>
      <c r="FE102" s="15"/>
      <c r="FF102" s="15"/>
      <c r="FG102" s="15"/>
      <c r="FJ102" s="70"/>
      <c r="FK102" s="103"/>
      <c r="FL102" s="104"/>
      <c r="FM102" s="104"/>
      <c r="FN102" s="104"/>
      <c r="FO102" s="104"/>
      <c r="FP102" s="105"/>
      <c r="FX102" s="15"/>
      <c r="FY102" s="15"/>
      <c r="FZ102" s="15"/>
      <c r="GA102" s="15"/>
      <c r="GB102" s="15"/>
      <c r="GC102" s="15"/>
      <c r="GD102" s="15"/>
      <c r="GE102" s="15"/>
      <c r="GF102" s="15"/>
      <c r="GG102" s="15"/>
      <c r="GH102" s="68"/>
      <c r="GI102" s="68"/>
      <c r="GJ102" s="68"/>
      <c r="GK102" s="68"/>
      <c r="GL102" s="68"/>
      <c r="GM102" s="68"/>
      <c r="GN102" s="68"/>
      <c r="GO102" s="15"/>
      <c r="GP102" s="15"/>
      <c r="GQ102" s="15"/>
      <c r="GR102" s="15"/>
      <c r="GS102" s="15"/>
    </row>
    <row r="103" spans="2:201" ht="4.5" customHeight="1" x14ac:dyDescent="0.2">
      <c r="B103" s="109" t="s">
        <v>1042</v>
      </c>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249" t="str">
        <f>IF(Sheet1!D3=0,"",Sheet1!B12)</f>
        <v/>
      </c>
      <c r="AN103" s="250"/>
      <c r="AO103" s="250"/>
      <c r="AP103" s="250"/>
      <c r="AQ103" s="250"/>
      <c r="AR103" s="250"/>
      <c r="AS103" s="250"/>
      <c r="AT103" s="250"/>
      <c r="AU103" s="161" t="str">
        <f>IF(AM103="","",AM103/DE38)</f>
        <v/>
      </c>
      <c r="AV103" s="161"/>
      <c r="AW103" s="161"/>
      <c r="AX103" s="161"/>
      <c r="AY103" s="161"/>
      <c r="AZ103" s="161"/>
      <c r="BA103" s="161"/>
      <c r="BB103" s="227"/>
      <c r="BC103" s="66"/>
      <c r="BD103" s="66"/>
      <c r="BE103" s="202"/>
      <c r="BF103" s="203"/>
      <c r="BG103" s="203"/>
      <c r="BH103" s="203"/>
      <c r="BI103" s="203"/>
      <c r="BJ103" s="203"/>
      <c r="BK103" s="203"/>
      <c r="BL103" s="203"/>
      <c r="BM103" s="161" t="str">
        <f>IF(BE103="","",IF(BE100+BE103+BE106+BE109+BE112&lt;1,0,BE103/(BE103+BE100+BE106+BE109+BE112)))</f>
        <v/>
      </c>
      <c r="BN103" s="161"/>
      <c r="BO103" s="161"/>
      <c r="BP103" s="161"/>
      <c r="BQ103" s="161"/>
      <c r="BR103" s="161"/>
      <c r="BS103" s="161"/>
      <c r="BT103" s="161"/>
      <c r="BU103" s="161" t="str">
        <f>IF(BE103="","",IF(BE103+BM103&lt;1,0,(BM103-AU103)))</f>
        <v/>
      </c>
      <c r="BV103" s="162"/>
      <c r="BW103" s="162"/>
      <c r="BX103" s="162"/>
      <c r="BY103" s="162"/>
      <c r="BZ103" s="162"/>
      <c r="CA103" s="162"/>
      <c r="CB103" s="163"/>
      <c r="CC103" s="66"/>
      <c r="CD103" s="66"/>
      <c r="CE103" s="202"/>
      <c r="CF103" s="203"/>
      <c r="CG103" s="203"/>
      <c r="CH103" s="203"/>
      <c r="CI103" s="203"/>
      <c r="CJ103" s="203"/>
      <c r="CK103" s="203"/>
      <c r="CL103" s="203"/>
      <c r="CM103" s="237" t="str">
        <f>IF(CE103="","",IF(CE100+CE103+CE106+CE109+CE112&lt;1,0,CE103/(CE103+CE106+CE100+CE109+CE112)))</f>
        <v/>
      </c>
      <c r="CN103" s="237"/>
      <c r="CO103" s="237"/>
      <c r="CP103" s="237"/>
      <c r="CQ103" s="237"/>
      <c r="CR103" s="237"/>
      <c r="CS103" s="237"/>
      <c r="CT103" s="237"/>
      <c r="CU103" s="161" t="str">
        <f>IF(CE103="","",IF(CE103+CM103&lt;1,0,(CM103-AU103)))</f>
        <v/>
      </c>
      <c r="CV103" s="162"/>
      <c r="CW103" s="162"/>
      <c r="CX103" s="162"/>
      <c r="CY103" s="162"/>
      <c r="CZ103" s="162"/>
      <c r="DA103" s="162"/>
      <c r="DB103" s="163"/>
      <c r="DC103" s="66"/>
      <c r="DD103" s="66"/>
      <c r="DE103" s="202"/>
      <c r="DF103" s="203"/>
      <c r="DG103" s="203"/>
      <c r="DH103" s="203"/>
      <c r="DI103" s="203"/>
      <c r="DJ103" s="203"/>
      <c r="DK103" s="203"/>
      <c r="DL103" s="203"/>
      <c r="DM103" s="237" t="str">
        <f>IF(DE103="","",IF(DE100+DE103+DE106+DE109+DE112&lt;1,0,DE103/(DE106+DE103+DE100+DE109+DE112)))</f>
        <v/>
      </c>
      <c r="DN103" s="237"/>
      <c r="DO103" s="237"/>
      <c r="DP103" s="237"/>
      <c r="DQ103" s="237"/>
      <c r="DR103" s="237"/>
      <c r="DS103" s="237"/>
      <c r="DT103" s="237"/>
      <c r="DU103" s="161" t="str">
        <f>IF(DE103="","",IF(DE103+DM103&lt;1,0,(DM103-AU103)))</f>
        <v/>
      </c>
      <c r="DV103" s="162"/>
      <c r="DW103" s="162"/>
      <c r="DX103" s="162"/>
      <c r="DY103" s="162"/>
      <c r="DZ103" s="162"/>
      <c r="EA103" s="162"/>
      <c r="EB103" s="163"/>
      <c r="EC103" s="66"/>
      <c r="ED103" s="66"/>
      <c r="EE103" s="202"/>
      <c r="EF103" s="203"/>
      <c r="EG103" s="203"/>
      <c r="EH103" s="203"/>
      <c r="EI103" s="203"/>
      <c r="EJ103" s="203"/>
      <c r="EK103" s="203"/>
      <c r="EL103" s="203"/>
      <c r="EM103" s="237" t="str">
        <f>IF(EE103="","",IF(EE100+EE103+EE106+EE109+EE112&lt;1,0,EE103/(EE106+EE103+EE100+EE109+EE112)))</f>
        <v/>
      </c>
      <c r="EN103" s="237"/>
      <c r="EO103" s="237"/>
      <c r="EP103" s="237"/>
      <c r="EQ103" s="237"/>
      <c r="ER103" s="237"/>
      <c r="ES103" s="237"/>
      <c r="ET103" s="237"/>
      <c r="EU103" s="161" t="str">
        <f>IF(EE103="","",IF(EE103+EM103&lt;1,0,(EM103-AU103)))</f>
        <v/>
      </c>
      <c r="EV103" s="162"/>
      <c r="EW103" s="162"/>
      <c r="EX103" s="162"/>
      <c r="EY103" s="162"/>
      <c r="EZ103" s="162"/>
      <c r="FA103" s="162"/>
      <c r="FB103" s="163"/>
      <c r="FE103" s="15"/>
      <c r="FF103" s="15"/>
      <c r="FG103" s="15"/>
      <c r="FJ103" s="70"/>
      <c r="FK103" s="103"/>
      <c r="FL103" s="104"/>
      <c r="FM103" s="104"/>
      <c r="FN103" s="104"/>
      <c r="FO103" s="104"/>
      <c r="FP103" s="105"/>
      <c r="FX103" s="15"/>
      <c r="FY103" s="15"/>
      <c r="GS103" s="15"/>
    </row>
    <row r="104" spans="2:201" ht="4.5" customHeight="1" x14ac:dyDescent="0.2">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4"/>
      <c r="AM104" s="249"/>
      <c r="AN104" s="250"/>
      <c r="AO104" s="250"/>
      <c r="AP104" s="250"/>
      <c r="AQ104" s="250"/>
      <c r="AR104" s="250"/>
      <c r="AS104" s="250"/>
      <c r="AT104" s="250"/>
      <c r="AU104" s="161"/>
      <c r="AV104" s="161"/>
      <c r="AW104" s="161"/>
      <c r="AX104" s="161"/>
      <c r="AY104" s="161"/>
      <c r="AZ104" s="161"/>
      <c r="BA104" s="161"/>
      <c r="BB104" s="227"/>
      <c r="BC104" s="66"/>
      <c r="BD104" s="66"/>
      <c r="BE104" s="202"/>
      <c r="BF104" s="203"/>
      <c r="BG104" s="203"/>
      <c r="BH104" s="203"/>
      <c r="BI104" s="203"/>
      <c r="BJ104" s="203"/>
      <c r="BK104" s="203"/>
      <c r="BL104" s="203"/>
      <c r="BM104" s="161"/>
      <c r="BN104" s="161"/>
      <c r="BO104" s="161"/>
      <c r="BP104" s="161"/>
      <c r="BQ104" s="161"/>
      <c r="BR104" s="161"/>
      <c r="BS104" s="161"/>
      <c r="BT104" s="161"/>
      <c r="BU104" s="162"/>
      <c r="BV104" s="162"/>
      <c r="BW104" s="162"/>
      <c r="BX104" s="162"/>
      <c r="BY104" s="162"/>
      <c r="BZ104" s="162"/>
      <c r="CA104" s="162"/>
      <c r="CB104" s="163"/>
      <c r="CC104" s="66"/>
      <c r="CD104" s="66"/>
      <c r="CE104" s="202"/>
      <c r="CF104" s="203"/>
      <c r="CG104" s="203"/>
      <c r="CH104" s="203"/>
      <c r="CI104" s="203"/>
      <c r="CJ104" s="203"/>
      <c r="CK104" s="203"/>
      <c r="CL104" s="203"/>
      <c r="CM104" s="161"/>
      <c r="CN104" s="161"/>
      <c r="CO104" s="161"/>
      <c r="CP104" s="161"/>
      <c r="CQ104" s="161"/>
      <c r="CR104" s="161"/>
      <c r="CS104" s="161"/>
      <c r="CT104" s="161"/>
      <c r="CU104" s="162"/>
      <c r="CV104" s="162"/>
      <c r="CW104" s="162"/>
      <c r="CX104" s="162"/>
      <c r="CY104" s="162"/>
      <c r="CZ104" s="162"/>
      <c r="DA104" s="162"/>
      <c r="DB104" s="163"/>
      <c r="DC104" s="66"/>
      <c r="DD104" s="66"/>
      <c r="DE104" s="202"/>
      <c r="DF104" s="203"/>
      <c r="DG104" s="203"/>
      <c r="DH104" s="203"/>
      <c r="DI104" s="203"/>
      <c r="DJ104" s="203"/>
      <c r="DK104" s="203"/>
      <c r="DL104" s="203"/>
      <c r="DM104" s="161"/>
      <c r="DN104" s="161"/>
      <c r="DO104" s="161"/>
      <c r="DP104" s="161"/>
      <c r="DQ104" s="161"/>
      <c r="DR104" s="161"/>
      <c r="DS104" s="161"/>
      <c r="DT104" s="161"/>
      <c r="DU104" s="162"/>
      <c r="DV104" s="162"/>
      <c r="DW104" s="162"/>
      <c r="DX104" s="162"/>
      <c r="DY104" s="162"/>
      <c r="DZ104" s="162"/>
      <c r="EA104" s="162"/>
      <c r="EB104" s="163"/>
      <c r="EC104" s="66"/>
      <c r="ED104" s="66"/>
      <c r="EE104" s="202"/>
      <c r="EF104" s="203"/>
      <c r="EG104" s="203"/>
      <c r="EH104" s="203"/>
      <c r="EI104" s="203"/>
      <c r="EJ104" s="203"/>
      <c r="EK104" s="203"/>
      <c r="EL104" s="203"/>
      <c r="EM104" s="161"/>
      <c r="EN104" s="161"/>
      <c r="EO104" s="161"/>
      <c r="EP104" s="161"/>
      <c r="EQ104" s="161"/>
      <c r="ER104" s="161"/>
      <c r="ES104" s="161"/>
      <c r="ET104" s="161"/>
      <c r="EU104" s="162"/>
      <c r="EV104" s="162"/>
      <c r="EW104" s="162"/>
      <c r="EX104" s="162"/>
      <c r="EY104" s="162"/>
      <c r="EZ104" s="162"/>
      <c r="FA104" s="162"/>
      <c r="FB104" s="163"/>
      <c r="FE104" s="15"/>
      <c r="FF104" s="15"/>
      <c r="FG104" s="15"/>
      <c r="FJ104" s="70"/>
      <c r="FK104" s="103"/>
      <c r="FL104" s="104"/>
      <c r="FM104" s="104"/>
      <c r="FN104" s="104"/>
      <c r="FO104" s="104"/>
      <c r="FP104" s="105"/>
      <c r="FX104" s="15"/>
      <c r="FY104" s="15"/>
      <c r="GS104" s="15"/>
    </row>
    <row r="105" spans="2:201" ht="4.5" customHeight="1" x14ac:dyDescent="0.2">
      <c r="B105" s="115"/>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7"/>
      <c r="AM105" s="249"/>
      <c r="AN105" s="250"/>
      <c r="AO105" s="250"/>
      <c r="AP105" s="250"/>
      <c r="AQ105" s="250"/>
      <c r="AR105" s="250"/>
      <c r="AS105" s="250"/>
      <c r="AT105" s="250"/>
      <c r="AU105" s="161"/>
      <c r="AV105" s="161"/>
      <c r="AW105" s="161"/>
      <c r="AX105" s="161"/>
      <c r="AY105" s="161"/>
      <c r="AZ105" s="161"/>
      <c r="BA105" s="161"/>
      <c r="BB105" s="227"/>
      <c r="BC105" s="66"/>
      <c r="BD105" s="66"/>
      <c r="BE105" s="202"/>
      <c r="BF105" s="203"/>
      <c r="BG105" s="203"/>
      <c r="BH105" s="203"/>
      <c r="BI105" s="203"/>
      <c r="BJ105" s="203"/>
      <c r="BK105" s="203"/>
      <c r="BL105" s="203"/>
      <c r="BM105" s="161"/>
      <c r="BN105" s="161"/>
      <c r="BO105" s="161"/>
      <c r="BP105" s="161"/>
      <c r="BQ105" s="161"/>
      <c r="BR105" s="161"/>
      <c r="BS105" s="161"/>
      <c r="BT105" s="161"/>
      <c r="BU105" s="162"/>
      <c r="BV105" s="162"/>
      <c r="BW105" s="162"/>
      <c r="BX105" s="162"/>
      <c r="BY105" s="162"/>
      <c r="BZ105" s="162"/>
      <c r="CA105" s="162"/>
      <c r="CB105" s="163"/>
      <c r="CC105" s="66"/>
      <c r="CD105" s="66"/>
      <c r="CE105" s="202"/>
      <c r="CF105" s="203"/>
      <c r="CG105" s="203"/>
      <c r="CH105" s="203"/>
      <c r="CI105" s="203"/>
      <c r="CJ105" s="203"/>
      <c r="CK105" s="203"/>
      <c r="CL105" s="203"/>
      <c r="CM105" s="161"/>
      <c r="CN105" s="161"/>
      <c r="CO105" s="161"/>
      <c r="CP105" s="161"/>
      <c r="CQ105" s="161"/>
      <c r="CR105" s="161"/>
      <c r="CS105" s="161"/>
      <c r="CT105" s="161"/>
      <c r="CU105" s="162"/>
      <c r="CV105" s="162"/>
      <c r="CW105" s="162"/>
      <c r="CX105" s="162"/>
      <c r="CY105" s="162"/>
      <c r="CZ105" s="162"/>
      <c r="DA105" s="162"/>
      <c r="DB105" s="163"/>
      <c r="DC105" s="66"/>
      <c r="DD105" s="66"/>
      <c r="DE105" s="202"/>
      <c r="DF105" s="203"/>
      <c r="DG105" s="203"/>
      <c r="DH105" s="203"/>
      <c r="DI105" s="203"/>
      <c r="DJ105" s="203"/>
      <c r="DK105" s="203"/>
      <c r="DL105" s="203"/>
      <c r="DM105" s="161"/>
      <c r="DN105" s="161"/>
      <c r="DO105" s="161"/>
      <c r="DP105" s="161"/>
      <c r="DQ105" s="161"/>
      <c r="DR105" s="161"/>
      <c r="DS105" s="161"/>
      <c r="DT105" s="161"/>
      <c r="DU105" s="162"/>
      <c r="DV105" s="162"/>
      <c r="DW105" s="162"/>
      <c r="DX105" s="162"/>
      <c r="DY105" s="162"/>
      <c r="DZ105" s="162"/>
      <c r="EA105" s="162"/>
      <c r="EB105" s="163"/>
      <c r="EC105" s="66"/>
      <c r="ED105" s="66"/>
      <c r="EE105" s="202"/>
      <c r="EF105" s="203"/>
      <c r="EG105" s="203"/>
      <c r="EH105" s="203"/>
      <c r="EI105" s="203"/>
      <c r="EJ105" s="203"/>
      <c r="EK105" s="203"/>
      <c r="EL105" s="203"/>
      <c r="EM105" s="161"/>
      <c r="EN105" s="161"/>
      <c r="EO105" s="161"/>
      <c r="EP105" s="161"/>
      <c r="EQ105" s="161"/>
      <c r="ER105" s="161"/>
      <c r="ES105" s="161"/>
      <c r="ET105" s="161"/>
      <c r="EU105" s="162"/>
      <c r="EV105" s="162"/>
      <c r="EW105" s="162"/>
      <c r="EX105" s="162"/>
      <c r="EY105" s="162"/>
      <c r="EZ105" s="162"/>
      <c r="FA105" s="162"/>
      <c r="FB105" s="163"/>
      <c r="FE105" s="15"/>
      <c r="FF105" s="15"/>
      <c r="FG105" s="15"/>
      <c r="FJ105" s="70"/>
      <c r="FK105" s="103"/>
      <c r="FL105" s="104"/>
      <c r="FM105" s="104"/>
      <c r="FN105" s="104"/>
      <c r="FO105" s="104"/>
      <c r="FP105" s="105"/>
      <c r="FQ105" s="14"/>
      <c r="FR105" s="14"/>
      <c r="FS105" s="14"/>
      <c r="FT105" s="14"/>
      <c r="FU105" s="14"/>
    </row>
    <row r="106" spans="2:201" ht="4.5" customHeight="1" x14ac:dyDescent="0.2">
      <c r="B106" s="109" t="s">
        <v>1043</v>
      </c>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249" t="str">
        <f>IF(Sheet1!D3=0,"",Sheet1!B13)</f>
        <v/>
      </c>
      <c r="AN106" s="250"/>
      <c r="AO106" s="250"/>
      <c r="AP106" s="250"/>
      <c r="AQ106" s="250"/>
      <c r="AR106" s="250"/>
      <c r="AS106" s="250"/>
      <c r="AT106" s="250"/>
      <c r="AU106" s="161" t="str">
        <f>IF(AM106="","",AM106/DE38)</f>
        <v/>
      </c>
      <c r="AV106" s="161"/>
      <c r="AW106" s="161"/>
      <c r="AX106" s="161"/>
      <c r="AY106" s="161"/>
      <c r="AZ106" s="161"/>
      <c r="BA106" s="161"/>
      <c r="BB106" s="227"/>
      <c r="BC106" s="66"/>
      <c r="BD106" s="66"/>
      <c r="BE106" s="202"/>
      <c r="BF106" s="203"/>
      <c r="BG106" s="203"/>
      <c r="BH106" s="203"/>
      <c r="BI106" s="203"/>
      <c r="BJ106" s="203"/>
      <c r="BK106" s="203"/>
      <c r="BL106" s="203"/>
      <c r="BM106" s="161" t="str">
        <f>IF(BE106="","",IF(BE100+BE103+BE106+BE109+BE112&lt;1,0,BE106/(BE109+BE106+BE100+BE103+BE112)))</f>
        <v/>
      </c>
      <c r="BN106" s="161"/>
      <c r="BO106" s="161"/>
      <c r="BP106" s="161"/>
      <c r="BQ106" s="161"/>
      <c r="BR106" s="161"/>
      <c r="BS106" s="161"/>
      <c r="BT106" s="161"/>
      <c r="BU106" s="161" t="str">
        <f>IF(BE106="","",IF(BE106+BM106&lt;1,0,(BM106-AU106)))</f>
        <v/>
      </c>
      <c r="BV106" s="162"/>
      <c r="BW106" s="162"/>
      <c r="BX106" s="162"/>
      <c r="BY106" s="162"/>
      <c r="BZ106" s="162"/>
      <c r="CA106" s="162"/>
      <c r="CB106" s="163"/>
      <c r="CC106" s="66"/>
      <c r="CD106" s="66"/>
      <c r="CE106" s="202"/>
      <c r="CF106" s="203"/>
      <c r="CG106" s="203"/>
      <c r="CH106" s="203"/>
      <c r="CI106" s="203"/>
      <c r="CJ106" s="203"/>
      <c r="CK106" s="203"/>
      <c r="CL106" s="203"/>
      <c r="CM106" s="161" t="str">
        <f>IF(CE106="","",IF(CE100+CE103+CE106+CE109+CE112&lt;1,0,CE106/(CE106+CE109+CE100+CE103+CE112)))</f>
        <v/>
      </c>
      <c r="CN106" s="161"/>
      <c r="CO106" s="161"/>
      <c r="CP106" s="161"/>
      <c r="CQ106" s="161"/>
      <c r="CR106" s="161"/>
      <c r="CS106" s="161"/>
      <c r="CT106" s="161"/>
      <c r="CU106" s="161" t="str">
        <f>IF(CE106="","",IF(CE106+CM106&lt;1,0,(CM106-AU106)))</f>
        <v/>
      </c>
      <c r="CV106" s="161"/>
      <c r="CW106" s="161"/>
      <c r="CX106" s="161"/>
      <c r="CY106" s="161"/>
      <c r="CZ106" s="161"/>
      <c r="DA106" s="161"/>
      <c r="DB106" s="227"/>
      <c r="DC106" s="66"/>
      <c r="DD106" s="66"/>
      <c r="DE106" s="202"/>
      <c r="DF106" s="203"/>
      <c r="DG106" s="203"/>
      <c r="DH106" s="203"/>
      <c r="DI106" s="203"/>
      <c r="DJ106" s="203"/>
      <c r="DK106" s="203"/>
      <c r="DL106" s="203"/>
      <c r="DM106" s="161" t="str">
        <f>IF(DE106="","",IF(DE100+DE103+DE106+DE109+DE112&lt;1,0,DE106/(DE109+DE106+DE100+DE103+DE112)))</f>
        <v/>
      </c>
      <c r="DN106" s="161"/>
      <c r="DO106" s="161"/>
      <c r="DP106" s="161"/>
      <c r="DQ106" s="161"/>
      <c r="DR106" s="161"/>
      <c r="DS106" s="161"/>
      <c r="DT106" s="161"/>
      <c r="DU106" s="161" t="str">
        <f>IF(DE106="","",IF(DE106+DM106&lt;1,0,(DM106-AU106)))</f>
        <v/>
      </c>
      <c r="DV106" s="162"/>
      <c r="DW106" s="162"/>
      <c r="DX106" s="162"/>
      <c r="DY106" s="162"/>
      <c r="DZ106" s="162"/>
      <c r="EA106" s="162"/>
      <c r="EB106" s="163"/>
      <c r="EC106" s="66"/>
      <c r="ED106" s="66"/>
      <c r="EE106" s="202"/>
      <c r="EF106" s="203"/>
      <c r="EG106" s="203"/>
      <c r="EH106" s="203"/>
      <c r="EI106" s="203"/>
      <c r="EJ106" s="203"/>
      <c r="EK106" s="203"/>
      <c r="EL106" s="203"/>
      <c r="EM106" s="161" t="str">
        <f>IF(EE106="","",IF(EE100+EE103+EE106+EE109+EE112&lt;1,0,EE106/(EE109+EE106+EE100+EE103+EE112)))</f>
        <v/>
      </c>
      <c r="EN106" s="161"/>
      <c r="EO106" s="161"/>
      <c r="EP106" s="161"/>
      <c r="EQ106" s="161"/>
      <c r="ER106" s="161"/>
      <c r="ES106" s="161"/>
      <c r="ET106" s="161"/>
      <c r="EU106" s="161" t="str">
        <f>IF(EE106="","",IF(EE106+EM106&lt;1,0,(EM106-AU106)))</f>
        <v/>
      </c>
      <c r="EV106" s="162"/>
      <c r="EW106" s="162"/>
      <c r="EX106" s="162"/>
      <c r="EY106" s="162"/>
      <c r="EZ106" s="162"/>
      <c r="FA106" s="162"/>
      <c r="FB106" s="163"/>
      <c r="FE106" s="15"/>
      <c r="FF106" s="15"/>
      <c r="FG106" s="15"/>
      <c r="FJ106" s="70"/>
      <c r="FK106" s="103"/>
      <c r="FL106" s="104"/>
      <c r="FM106" s="104"/>
      <c r="FN106" s="104"/>
      <c r="FO106" s="104"/>
      <c r="FP106" s="105"/>
      <c r="FQ106" s="14"/>
      <c r="FR106" s="14"/>
      <c r="FS106" s="14"/>
      <c r="FT106" s="14"/>
      <c r="FU106" s="14"/>
    </row>
    <row r="107" spans="2:201" ht="4.5" customHeight="1" x14ac:dyDescent="0.2">
      <c r="B107" s="112"/>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4"/>
      <c r="AM107" s="249"/>
      <c r="AN107" s="250"/>
      <c r="AO107" s="250"/>
      <c r="AP107" s="250"/>
      <c r="AQ107" s="250"/>
      <c r="AR107" s="250"/>
      <c r="AS107" s="250"/>
      <c r="AT107" s="250"/>
      <c r="AU107" s="161"/>
      <c r="AV107" s="161"/>
      <c r="AW107" s="161"/>
      <c r="AX107" s="161"/>
      <c r="AY107" s="161"/>
      <c r="AZ107" s="161"/>
      <c r="BA107" s="161"/>
      <c r="BB107" s="227"/>
      <c r="BC107" s="66"/>
      <c r="BD107" s="66"/>
      <c r="BE107" s="202"/>
      <c r="BF107" s="203"/>
      <c r="BG107" s="203"/>
      <c r="BH107" s="203"/>
      <c r="BI107" s="203"/>
      <c r="BJ107" s="203"/>
      <c r="BK107" s="203"/>
      <c r="BL107" s="203"/>
      <c r="BM107" s="161"/>
      <c r="BN107" s="161"/>
      <c r="BO107" s="161"/>
      <c r="BP107" s="161"/>
      <c r="BQ107" s="161"/>
      <c r="BR107" s="161"/>
      <c r="BS107" s="161"/>
      <c r="BT107" s="161"/>
      <c r="BU107" s="162"/>
      <c r="BV107" s="162"/>
      <c r="BW107" s="162"/>
      <c r="BX107" s="162"/>
      <c r="BY107" s="162"/>
      <c r="BZ107" s="162"/>
      <c r="CA107" s="162"/>
      <c r="CB107" s="163"/>
      <c r="CC107" s="66"/>
      <c r="CD107" s="66"/>
      <c r="CE107" s="202"/>
      <c r="CF107" s="203"/>
      <c r="CG107" s="203"/>
      <c r="CH107" s="203"/>
      <c r="CI107" s="203"/>
      <c r="CJ107" s="203"/>
      <c r="CK107" s="203"/>
      <c r="CL107" s="203"/>
      <c r="CM107" s="161"/>
      <c r="CN107" s="161"/>
      <c r="CO107" s="161"/>
      <c r="CP107" s="161"/>
      <c r="CQ107" s="161"/>
      <c r="CR107" s="161"/>
      <c r="CS107" s="161"/>
      <c r="CT107" s="161"/>
      <c r="CU107" s="161"/>
      <c r="CV107" s="161"/>
      <c r="CW107" s="161"/>
      <c r="CX107" s="161"/>
      <c r="CY107" s="161"/>
      <c r="CZ107" s="161"/>
      <c r="DA107" s="161"/>
      <c r="DB107" s="227"/>
      <c r="DC107" s="66"/>
      <c r="DD107" s="66"/>
      <c r="DE107" s="202"/>
      <c r="DF107" s="203"/>
      <c r="DG107" s="203"/>
      <c r="DH107" s="203"/>
      <c r="DI107" s="203"/>
      <c r="DJ107" s="203"/>
      <c r="DK107" s="203"/>
      <c r="DL107" s="203"/>
      <c r="DM107" s="161"/>
      <c r="DN107" s="161"/>
      <c r="DO107" s="161"/>
      <c r="DP107" s="161"/>
      <c r="DQ107" s="161"/>
      <c r="DR107" s="161"/>
      <c r="DS107" s="161"/>
      <c r="DT107" s="161"/>
      <c r="DU107" s="162"/>
      <c r="DV107" s="162"/>
      <c r="DW107" s="162"/>
      <c r="DX107" s="162"/>
      <c r="DY107" s="162"/>
      <c r="DZ107" s="162"/>
      <c r="EA107" s="162"/>
      <c r="EB107" s="163"/>
      <c r="EC107" s="66"/>
      <c r="ED107" s="66"/>
      <c r="EE107" s="202"/>
      <c r="EF107" s="203"/>
      <c r="EG107" s="203"/>
      <c r="EH107" s="203"/>
      <c r="EI107" s="203"/>
      <c r="EJ107" s="203"/>
      <c r="EK107" s="203"/>
      <c r="EL107" s="203"/>
      <c r="EM107" s="161"/>
      <c r="EN107" s="161"/>
      <c r="EO107" s="161"/>
      <c r="EP107" s="161"/>
      <c r="EQ107" s="161"/>
      <c r="ER107" s="161"/>
      <c r="ES107" s="161"/>
      <c r="ET107" s="161"/>
      <c r="EU107" s="162"/>
      <c r="EV107" s="162"/>
      <c r="EW107" s="162"/>
      <c r="EX107" s="162"/>
      <c r="EY107" s="162"/>
      <c r="EZ107" s="162"/>
      <c r="FA107" s="162"/>
      <c r="FB107" s="163"/>
      <c r="FE107" s="15"/>
      <c r="FF107" s="15"/>
      <c r="FG107" s="15"/>
      <c r="FJ107" s="70"/>
      <c r="FK107" s="103"/>
      <c r="FL107" s="104"/>
      <c r="FM107" s="104"/>
      <c r="FN107" s="104"/>
      <c r="FO107" s="104"/>
      <c r="FP107" s="105"/>
      <c r="FQ107" s="14"/>
      <c r="FR107" s="14"/>
      <c r="FS107" s="14"/>
      <c r="FT107" s="14"/>
      <c r="FU107" s="14"/>
    </row>
    <row r="108" spans="2:201" ht="4.5" customHeight="1" x14ac:dyDescent="0.2">
      <c r="B108" s="115"/>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7"/>
      <c r="AM108" s="249"/>
      <c r="AN108" s="250"/>
      <c r="AO108" s="250"/>
      <c r="AP108" s="250"/>
      <c r="AQ108" s="250"/>
      <c r="AR108" s="250"/>
      <c r="AS108" s="250"/>
      <c r="AT108" s="250"/>
      <c r="AU108" s="161"/>
      <c r="AV108" s="161"/>
      <c r="AW108" s="161"/>
      <c r="AX108" s="161"/>
      <c r="AY108" s="161"/>
      <c r="AZ108" s="161"/>
      <c r="BA108" s="161"/>
      <c r="BB108" s="227"/>
      <c r="BC108" s="66"/>
      <c r="BD108" s="66"/>
      <c r="BE108" s="202"/>
      <c r="BF108" s="203"/>
      <c r="BG108" s="203"/>
      <c r="BH108" s="203"/>
      <c r="BI108" s="203"/>
      <c r="BJ108" s="203"/>
      <c r="BK108" s="203"/>
      <c r="BL108" s="203"/>
      <c r="BM108" s="161"/>
      <c r="BN108" s="161"/>
      <c r="BO108" s="161"/>
      <c r="BP108" s="161"/>
      <c r="BQ108" s="161"/>
      <c r="BR108" s="161"/>
      <c r="BS108" s="161"/>
      <c r="BT108" s="161"/>
      <c r="BU108" s="162"/>
      <c r="BV108" s="162"/>
      <c r="BW108" s="162"/>
      <c r="BX108" s="162"/>
      <c r="BY108" s="162"/>
      <c r="BZ108" s="162"/>
      <c r="CA108" s="162"/>
      <c r="CB108" s="163"/>
      <c r="CC108" s="66"/>
      <c r="CD108" s="66"/>
      <c r="CE108" s="202"/>
      <c r="CF108" s="203"/>
      <c r="CG108" s="203"/>
      <c r="CH108" s="203"/>
      <c r="CI108" s="203"/>
      <c r="CJ108" s="203"/>
      <c r="CK108" s="203"/>
      <c r="CL108" s="203"/>
      <c r="CM108" s="161"/>
      <c r="CN108" s="161"/>
      <c r="CO108" s="161"/>
      <c r="CP108" s="161"/>
      <c r="CQ108" s="161"/>
      <c r="CR108" s="161"/>
      <c r="CS108" s="161"/>
      <c r="CT108" s="161"/>
      <c r="CU108" s="161"/>
      <c r="CV108" s="161"/>
      <c r="CW108" s="161"/>
      <c r="CX108" s="161"/>
      <c r="CY108" s="161"/>
      <c r="CZ108" s="161"/>
      <c r="DA108" s="161"/>
      <c r="DB108" s="227"/>
      <c r="DC108" s="66"/>
      <c r="DD108" s="66"/>
      <c r="DE108" s="202"/>
      <c r="DF108" s="203"/>
      <c r="DG108" s="203"/>
      <c r="DH108" s="203"/>
      <c r="DI108" s="203"/>
      <c r="DJ108" s="203"/>
      <c r="DK108" s="203"/>
      <c r="DL108" s="203"/>
      <c r="DM108" s="161"/>
      <c r="DN108" s="161"/>
      <c r="DO108" s="161"/>
      <c r="DP108" s="161"/>
      <c r="DQ108" s="161"/>
      <c r="DR108" s="161"/>
      <c r="DS108" s="161"/>
      <c r="DT108" s="161"/>
      <c r="DU108" s="162"/>
      <c r="DV108" s="162"/>
      <c r="DW108" s="162"/>
      <c r="DX108" s="162"/>
      <c r="DY108" s="162"/>
      <c r="DZ108" s="162"/>
      <c r="EA108" s="162"/>
      <c r="EB108" s="163"/>
      <c r="EC108" s="66"/>
      <c r="ED108" s="66"/>
      <c r="EE108" s="202"/>
      <c r="EF108" s="203"/>
      <c r="EG108" s="203"/>
      <c r="EH108" s="203"/>
      <c r="EI108" s="203"/>
      <c r="EJ108" s="203"/>
      <c r="EK108" s="203"/>
      <c r="EL108" s="203"/>
      <c r="EM108" s="161"/>
      <c r="EN108" s="161"/>
      <c r="EO108" s="161"/>
      <c r="EP108" s="161"/>
      <c r="EQ108" s="161"/>
      <c r="ER108" s="161"/>
      <c r="ES108" s="161"/>
      <c r="ET108" s="161"/>
      <c r="EU108" s="162"/>
      <c r="EV108" s="162"/>
      <c r="EW108" s="162"/>
      <c r="EX108" s="162"/>
      <c r="EY108" s="162"/>
      <c r="EZ108" s="162"/>
      <c r="FA108" s="162"/>
      <c r="FB108" s="163"/>
      <c r="FE108" s="15"/>
      <c r="FF108" s="15"/>
      <c r="FG108" s="15"/>
      <c r="FJ108" s="70"/>
      <c r="FK108" s="103"/>
      <c r="FL108" s="104"/>
      <c r="FM108" s="104"/>
      <c r="FN108" s="104"/>
      <c r="FO108" s="104"/>
      <c r="FP108" s="105"/>
      <c r="FQ108" s="14"/>
      <c r="FR108" s="14"/>
      <c r="FS108" s="14"/>
      <c r="FT108" s="14"/>
      <c r="FU108" s="14"/>
    </row>
    <row r="109" spans="2:201" ht="4.5" customHeight="1" x14ac:dyDescent="0.2">
      <c r="B109" s="109" t="s">
        <v>1044</v>
      </c>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249" t="str">
        <f>IF(Sheet1!D3=0,"",Sheet1!B14)</f>
        <v/>
      </c>
      <c r="AN109" s="250"/>
      <c r="AO109" s="250"/>
      <c r="AP109" s="250"/>
      <c r="AQ109" s="250"/>
      <c r="AR109" s="250"/>
      <c r="AS109" s="250"/>
      <c r="AT109" s="250"/>
      <c r="AU109" s="161" t="str">
        <f>IF(AM109="","",AM109/DE38)</f>
        <v/>
      </c>
      <c r="AV109" s="161"/>
      <c r="AW109" s="161"/>
      <c r="AX109" s="161"/>
      <c r="AY109" s="161"/>
      <c r="AZ109" s="161"/>
      <c r="BA109" s="161"/>
      <c r="BB109" s="227"/>
      <c r="BC109" s="66"/>
      <c r="BD109" s="66"/>
      <c r="BE109" s="202"/>
      <c r="BF109" s="203"/>
      <c r="BG109" s="203"/>
      <c r="BH109" s="203"/>
      <c r="BI109" s="203"/>
      <c r="BJ109" s="203"/>
      <c r="BK109" s="203"/>
      <c r="BL109" s="203"/>
      <c r="BM109" s="161" t="str">
        <f>IF(BE109="","",IF(BE100+BE103+BE106+BE109+BE112&lt;1,0,BE109/(BE109+BE106+BE100+BE103+BE112)))</f>
        <v/>
      </c>
      <c r="BN109" s="161"/>
      <c r="BO109" s="161"/>
      <c r="BP109" s="161"/>
      <c r="BQ109" s="161"/>
      <c r="BR109" s="161"/>
      <c r="BS109" s="161"/>
      <c r="BT109" s="161"/>
      <c r="BU109" s="161" t="str">
        <f>IF(BE109="","",IF(BE109+BM109&lt;1,0,(BM109-AU109)))</f>
        <v/>
      </c>
      <c r="BV109" s="162"/>
      <c r="BW109" s="162"/>
      <c r="BX109" s="162"/>
      <c r="BY109" s="162"/>
      <c r="BZ109" s="162"/>
      <c r="CA109" s="162"/>
      <c r="CB109" s="163"/>
      <c r="CC109" s="66"/>
      <c r="CD109" s="66"/>
      <c r="CE109" s="202"/>
      <c r="CF109" s="203"/>
      <c r="CG109" s="203"/>
      <c r="CH109" s="203"/>
      <c r="CI109" s="203"/>
      <c r="CJ109" s="203"/>
      <c r="CK109" s="203"/>
      <c r="CL109" s="203"/>
      <c r="CM109" s="161" t="str">
        <f>IF(CE109="","",IF(CE100+CE103+CE106+CE109+CE112&lt;1,0,CE109/(CE109+CE106+CE100+CE103+CE112)))</f>
        <v/>
      </c>
      <c r="CN109" s="161"/>
      <c r="CO109" s="161"/>
      <c r="CP109" s="161"/>
      <c r="CQ109" s="161"/>
      <c r="CR109" s="161"/>
      <c r="CS109" s="161"/>
      <c r="CT109" s="161"/>
      <c r="CU109" s="161" t="str">
        <f>IF(CE109="","",IF(CE109+CM109&lt;1,0,(CM109-AU109)))</f>
        <v/>
      </c>
      <c r="CV109" s="162"/>
      <c r="CW109" s="162"/>
      <c r="CX109" s="162"/>
      <c r="CY109" s="162"/>
      <c r="CZ109" s="162"/>
      <c r="DA109" s="162"/>
      <c r="DB109" s="163"/>
      <c r="DC109" s="66"/>
      <c r="DD109" s="66"/>
      <c r="DE109" s="202"/>
      <c r="DF109" s="203"/>
      <c r="DG109" s="203"/>
      <c r="DH109" s="203"/>
      <c r="DI109" s="203"/>
      <c r="DJ109" s="203"/>
      <c r="DK109" s="203"/>
      <c r="DL109" s="203"/>
      <c r="DM109" s="161" t="str">
        <f>IF(DE109="","",IF(DE100+DE103+DE106+DE109+DE112&lt;1,0,DE109/(DE109+DE106+DE100+DE103+DE112)))</f>
        <v/>
      </c>
      <c r="DN109" s="161"/>
      <c r="DO109" s="161"/>
      <c r="DP109" s="161"/>
      <c r="DQ109" s="161"/>
      <c r="DR109" s="161"/>
      <c r="DS109" s="161"/>
      <c r="DT109" s="161"/>
      <c r="DU109" s="161" t="str">
        <f>IF(DE109="","",IF(DE109+DM109&lt;1,0,(DM109-AU109)))</f>
        <v/>
      </c>
      <c r="DV109" s="162"/>
      <c r="DW109" s="162"/>
      <c r="DX109" s="162"/>
      <c r="DY109" s="162"/>
      <c r="DZ109" s="162"/>
      <c r="EA109" s="162"/>
      <c r="EB109" s="163"/>
      <c r="EC109" s="66"/>
      <c r="ED109" s="66"/>
      <c r="EE109" s="202"/>
      <c r="EF109" s="203"/>
      <c r="EG109" s="203"/>
      <c r="EH109" s="203"/>
      <c r="EI109" s="203"/>
      <c r="EJ109" s="203"/>
      <c r="EK109" s="203"/>
      <c r="EL109" s="203"/>
      <c r="EM109" s="161" t="str">
        <f>IF(EE109="","",IF(EE100+EE103+EE106+EE109+EE112&lt;1,0,EE109/(EE109+EE106+EE100+EE103+EE112)))</f>
        <v/>
      </c>
      <c r="EN109" s="161"/>
      <c r="EO109" s="161"/>
      <c r="EP109" s="161"/>
      <c r="EQ109" s="161"/>
      <c r="ER109" s="161"/>
      <c r="ES109" s="161"/>
      <c r="ET109" s="161"/>
      <c r="EU109" s="161" t="str">
        <f>IF(EE109="","",IF(EE109+EM109&lt;1,0,(EM109-AU109)))</f>
        <v/>
      </c>
      <c r="EV109" s="162"/>
      <c r="EW109" s="162"/>
      <c r="EX109" s="162"/>
      <c r="EY109" s="162"/>
      <c r="EZ109" s="162"/>
      <c r="FA109" s="162"/>
      <c r="FB109" s="163"/>
      <c r="FE109" s="15"/>
      <c r="FF109" s="15"/>
      <c r="FG109" s="15"/>
      <c r="FJ109" s="70"/>
      <c r="FK109" s="103"/>
      <c r="FL109" s="104"/>
      <c r="FM109" s="104"/>
      <c r="FN109" s="104"/>
      <c r="FO109" s="104"/>
      <c r="FP109" s="105"/>
      <c r="FQ109" s="14"/>
      <c r="FR109" s="14"/>
      <c r="FS109" s="14"/>
      <c r="FT109" s="14"/>
      <c r="FU109" s="14"/>
    </row>
    <row r="110" spans="2:201" ht="4.5" customHeight="1" x14ac:dyDescent="0.2">
      <c r="B110" s="112"/>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4"/>
      <c r="AM110" s="249"/>
      <c r="AN110" s="250"/>
      <c r="AO110" s="250"/>
      <c r="AP110" s="250"/>
      <c r="AQ110" s="250"/>
      <c r="AR110" s="250"/>
      <c r="AS110" s="250"/>
      <c r="AT110" s="250"/>
      <c r="AU110" s="161"/>
      <c r="AV110" s="161"/>
      <c r="AW110" s="161"/>
      <c r="AX110" s="161"/>
      <c r="AY110" s="161"/>
      <c r="AZ110" s="161"/>
      <c r="BA110" s="161"/>
      <c r="BB110" s="227"/>
      <c r="BC110" s="66"/>
      <c r="BD110" s="66"/>
      <c r="BE110" s="202"/>
      <c r="BF110" s="203"/>
      <c r="BG110" s="203"/>
      <c r="BH110" s="203"/>
      <c r="BI110" s="203"/>
      <c r="BJ110" s="203"/>
      <c r="BK110" s="203"/>
      <c r="BL110" s="203"/>
      <c r="BM110" s="161"/>
      <c r="BN110" s="161"/>
      <c r="BO110" s="161"/>
      <c r="BP110" s="161"/>
      <c r="BQ110" s="161"/>
      <c r="BR110" s="161"/>
      <c r="BS110" s="161"/>
      <c r="BT110" s="161"/>
      <c r="BU110" s="162"/>
      <c r="BV110" s="162"/>
      <c r="BW110" s="162"/>
      <c r="BX110" s="162"/>
      <c r="BY110" s="162"/>
      <c r="BZ110" s="162"/>
      <c r="CA110" s="162"/>
      <c r="CB110" s="163"/>
      <c r="CC110" s="66"/>
      <c r="CD110" s="66"/>
      <c r="CE110" s="202"/>
      <c r="CF110" s="203"/>
      <c r="CG110" s="203"/>
      <c r="CH110" s="203"/>
      <c r="CI110" s="203"/>
      <c r="CJ110" s="203"/>
      <c r="CK110" s="203"/>
      <c r="CL110" s="203"/>
      <c r="CM110" s="161"/>
      <c r="CN110" s="161"/>
      <c r="CO110" s="161"/>
      <c r="CP110" s="161"/>
      <c r="CQ110" s="161"/>
      <c r="CR110" s="161"/>
      <c r="CS110" s="161"/>
      <c r="CT110" s="161"/>
      <c r="CU110" s="162"/>
      <c r="CV110" s="162"/>
      <c r="CW110" s="162"/>
      <c r="CX110" s="162"/>
      <c r="CY110" s="162"/>
      <c r="CZ110" s="162"/>
      <c r="DA110" s="162"/>
      <c r="DB110" s="163"/>
      <c r="DC110" s="66"/>
      <c r="DD110" s="66"/>
      <c r="DE110" s="202"/>
      <c r="DF110" s="203"/>
      <c r="DG110" s="203"/>
      <c r="DH110" s="203"/>
      <c r="DI110" s="203"/>
      <c r="DJ110" s="203"/>
      <c r="DK110" s="203"/>
      <c r="DL110" s="203"/>
      <c r="DM110" s="161"/>
      <c r="DN110" s="161"/>
      <c r="DO110" s="161"/>
      <c r="DP110" s="161"/>
      <c r="DQ110" s="161"/>
      <c r="DR110" s="161"/>
      <c r="DS110" s="161"/>
      <c r="DT110" s="161"/>
      <c r="DU110" s="162"/>
      <c r="DV110" s="162"/>
      <c r="DW110" s="162"/>
      <c r="DX110" s="162"/>
      <c r="DY110" s="162"/>
      <c r="DZ110" s="162"/>
      <c r="EA110" s="162"/>
      <c r="EB110" s="163"/>
      <c r="EC110" s="66"/>
      <c r="ED110" s="66"/>
      <c r="EE110" s="202"/>
      <c r="EF110" s="203"/>
      <c r="EG110" s="203"/>
      <c r="EH110" s="203"/>
      <c r="EI110" s="203"/>
      <c r="EJ110" s="203"/>
      <c r="EK110" s="203"/>
      <c r="EL110" s="203"/>
      <c r="EM110" s="161"/>
      <c r="EN110" s="161"/>
      <c r="EO110" s="161"/>
      <c r="EP110" s="161"/>
      <c r="EQ110" s="161"/>
      <c r="ER110" s="161"/>
      <c r="ES110" s="161"/>
      <c r="ET110" s="161"/>
      <c r="EU110" s="162"/>
      <c r="EV110" s="162"/>
      <c r="EW110" s="162"/>
      <c r="EX110" s="162"/>
      <c r="EY110" s="162"/>
      <c r="EZ110" s="162"/>
      <c r="FA110" s="162"/>
      <c r="FB110" s="163"/>
      <c r="FE110" s="15"/>
      <c r="FF110" s="15"/>
      <c r="FG110" s="15"/>
      <c r="FJ110" s="70"/>
      <c r="FK110" s="103"/>
      <c r="FL110" s="104"/>
      <c r="FM110" s="104"/>
      <c r="FN110" s="104"/>
      <c r="FO110" s="104"/>
      <c r="FP110" s="105"/>
      <c r="FX110" s="15"/>
      <c r="FY110" s="15"/>
      <c r="FZ110" s="15"/>
      <c r="GA110" s="15"/>
      <c r="GR110" s="15"/>
      <c r="GS110" s="15"/>
    </row>
    <row r="111" spans="2:201" ht="4.5" customHeight="1" x14ac:dyDescent="0.2">
      <c r="B111" s="115"/>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7"/>
      <c r="AM111" s="249"/>
      <c r="AN111" s="250"/>
      <c r="AO111" s="250"/>
      <c r="AP111" s="250"/>
      <c r="AQ111" s="250"/>
      <c r="AR111" s="250"/>
      <c r="AS111" s="250"/>
      <c r="AT111" s="250"/>
      <c r="AU111" s="161"/>
      <c r="AV111" s="161"/>
      <c r="AW111" s="161"/>
      <c r="AX111" s="161"/>
      <c r="AY111" s="161"/>
      <c r="AZ111" s="161"/>
      <c r="BA111" s="161"/>
      <c r="BB111" s="227"/>
      <c r="BC111" s="66"/>
      <c r="BD111" s="66"/>
      <c r="BE111" s="202"/>
      <c r="BF111" s="203"/>
      <c r="BG111" s="203"/>
      <c r="BH111" s="203"/>
      <c r="BI111" s="203"/>
      <c r="BJ111" s="203"/>
      <c r="BK111" s="203"/>
      <c r="BL111" s="203"/>
      <c r="BM111" s="161"/>
      <c r="BN111" s="161"/>
      <c r="BO111" s="161"/>
      <c r="BP111" s="161"/>
      <c r="BQ111" s="161"/>
      <c r="BR111" s="161"/>
      <c r="BS111" s="161"/>
      <c r="BT111" s="161"/>
      <c r="BU111" s="162"/>
      <c r="BV111" s="162"/>
      <c r="BW111" s="162"/>
      <c r="BX111" s="162"/>
      <c r="BY111" s="162"/>
      <c r="BZ111" s="162"/>
      <c r="CA111" s="162"/>
      <c r="CB111" s="163"/>
      <c r="CC111" s="66"/>
      <c r="CD111" s="66"/>
      <c r="CE111" s="202"/>
      <c r="CF111" s="203"/>
      <c r="CG111" s="203"/>
      <c r="CH111" s="203"/>
      <c r="CI111" s="203"/>
      <c r="CJ111" s="203"/>
      <c r="CK111" s="203"/>
      <c r="CL111" s="203"/>
      <c r="CM111" s="161"/>
      <c r="CN111" s="161"/>
      <c r="CO111" s="161"/>
      <c r="CP111" s="161"/>
      <c r="CQ111" s="161"/>
      <c r="CR111" s="161"/>
      <c r="CS111" s="161"/>
      <c r="CT111" s="161"/>
      <c r="CU111" s="162"/>
      <c r="CV111" s="162"/>
      <c r="CW111" s="162"/>
      <c r="CX111" s="162"/>
      <c r="CY111" s="162"/>
      <c r="CZ111" s="162"/>
      <c r="DA111" s="162"/>
      <c r="DB111" s="163"/>
      <c r="DC111" s="66"/>
      <c r="DD111" s="66"/>
      <c r="DE111" s="202"/>
      <c r="DF111" s="203"/>
      <c r="DG111" s="203"/>
      <c r="DH111" s="203"/>
      <c r="DI111" s="203"/>
      <c r="DJ111" s="203"/>
      <c r="DK111" s="203"/>
      <c r="DL111" s="203"/>
      <c r="DM111" s="161"/>
      <c r="DN111" s="161"/>
      <c r="DO111" s="161"/>
      <c r="DP111" s="161"/>
      <c r="DQ111" s="161"/>
      <c r="DR111" s="161"/>
      <c r="DS111" s="161"/>
      <c r="DT111" s="161"/>
      <c r="DU111" s="162"/>
      <c r="DV111" s="162"/>
      <c r="DW111" s="162"/>
      <c r="DX111" s="162"/>
      <c r="DY111" s="162"/>
      <c r="DZ111" s="162"/>
      <c r="EA111" s="162"/>
      <c r="EB111" s="163"/>
      <c r="EC111" s="66"/>
      <c r="ED111" s="66"/>
      <c r="EE111" s="202"/>
      <c r="EF111" s="203"/>
      <c r="EG111" s="203"/>
      <c r="EH111" s="203"/>
      <c r="EI111" s="203"/>
      <c r="EJ111" s="203"/>
      <c r="EK111" s="203"/>
      <c r="EL111" s="203"/>
      <c r="EM111" s="161"/>
      <c r="EN111" s="161"/>
      <c r="EO111" s="161"/>
      <c r="EP111" s="161"/>
      <c r="EQ111" s="161"/>
      <c r="ER111" s="161"/>
      <c r="ES111" s="161"/>
      <c r="ET111" s="161"/>
      <c r="EU111" s="162"/>
      <c r="EV111" s="162"/>
      <c r="EW111" s="162"/>
      <c r="EX111" s="162"/>
      <c r="EY111" s="162"/>
      <c r="EZ111" s="162"/>
      <c r="FA111" s="162"/>
      <c r="FB111" s="163"/>
      <c r="FE111" s="15"/>
      <c r="FF111" s="15"/>
      <c r="FG111" s="15"/>
      <c r="FJ111" s="70"/>
      <c r="FK111" s="103"/>
      <c r="FL111" s="104"/>
      <c r="FM111" s="104"/>
      <c r="FN111" s="104"/>
      <c r="FO111" s="104"/>
      <c r="FP111" s="105"/>
      <c r="FU111" s="14"/>
    </row>
    <row r="112" spans="2:201" ht="4.5" customHeight="1" x14ac:dyDescent="0.2">
      <c r="B112" s="109" t="s">
        <v>1045</v>
      </c>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249" t="str">
        <f>IF(Sheet1!D3=0,"",Sheet1!B15)</f>
        <v/>
      </c>
      <c r="AN112" s="250"/>
      <c r="AO112" s="250"/>
      <c r="AP112" s="250"/>
      <c r="AQ112" s="250"/>
      <c r="AR112" s="250"/>
      <c r="AS112" s="250"/>
      <c r="AT112" s="250"/>
      <c r="AU112" s="161" t="str">
        <f>IF(AM112="","",AM112/DE38)</f>
        <v/>
      </c>
      <c r="AV112" s="161"/>
      <c r="AW112" s="161"/>
      <c r="AX112" s="161"/>
      <c r="AY112" s="161"/>
      <c r="AZ112" s="161"/>
      <c r="BA112" s="161"/>
      <c r="BB112" s="227"/>
      <c r="BC112" s="66"/>
      <c r="BD112" s="66"/>
      <c r="BE112" s="202"/>
      <c r="BF112" s="203"/>
      <c r="BG112" s="203"/>
      <c r="BH112" s="203"/>
      <c r="BI112" s="203"/>
      <c r="BJ112" s="203"/>
      <c r="BK112" s="203"/>
      <c r="BL112" s="203"/>
      <c r="BM112" s="161" t="str">
        <f>IF(BE112="","",IF(BE100+BE103+BE106+BE109+BE112&lt;1,0,BE112/(BE112+BE109+BE100+BE103+BE106)))</f>
        <v/>
      </c>
      <c r="BN112" s="161"/>
      <c r="BO112" s="161"/>
      <c r="BP112" s="161"/>
      <c r="BQ112" s="161"/>
      <c r="BR112" s="161"/>
      <c r="BS112" s="161"/>
      <c r="BT112" s="161"/>
      <c r="BU112" s="161" t="str">
        <f>IF(BE112="","",IF(BE112+BM112&lt;1,0,(BM112-AU112)))</f>
        <v/>
      </c>
      <c r="BV112" s="162"/>
      <c r="BW112" s="162"/>
      <c r="BX112" s="162"/>
      <c r="BY112" s="162"/>
      <c r="BZ112" s="162"/>
      <c r="CA112" s="162"/>
      <c r="CB112" s="163"/>
      <c r="CC112" s="66"/>
      <c r="CD112" s="66"/>
      <c r="CE112" s="202"/>
      <c r="CF112" s="203"/>
      <c r="CG112" s="203"/>
      <c r="CH112" s="203"/>
      <c r="CI112" s="203"/>
      <c r="CJ112" s="203"/>
      <c r="CK112" s="203"/>
      <c r="CL112" s="203"/>
      <c r="CM112" s="161" t="str">
        <f>IF(CE112="","",IF(CE100+CE103+CE106+CE109+CE112&lt;1,0,CE112/(CE112+CE109+CE100+CE103+CE106)))</f>
        <v/>
      </c>
      <c r="CN112" s="161"/>
      <c r="CO112" s="161"/>
      <c r="CP112" s="161"/>
      <c r="CQ112" s="161"/>
      <c r="CR112" s="161"/>
      <c r="CS112" s="161"/>
      <c r="CT112" s="161"/>
      <c r="CU112" s="161" t="str">
        <f>IF(CE112="","",IF(CE112+CM112&lt;1,0,(CM112-AU112)))</f>
        <v/>
      </c>
      <c r="CV112" s="162"/>
      <c r="CW112" s="162"/>
      <c r="CX112" s="162"/>
      <c r="CY112" s="162"/>
      <c r="CZ112" s="162"/>
      <c r="DA112" s="162"/>
      <c r="DB112" s="163"/>
      <c r="DC112" s="66"/>
      <c r="DD112" s="66"/>
      <c r="DE112" s="202"/>
      <c r="DF112" s="203"/>
      <c r="DG112" s="203"/>
      <c r="DH112" s="203"/>
      <c r="DI112" s="203"/>
      <c r="DJ112" s="203"/>
      <c r="DK112" s="203"/>
      <c r="DL112" s="203"/>
      <c r="DM112" s="161" t="str">
        <f>IF(DE112="","",IF(DE100+DE103+DE106+DE109+DE112&lt;1,0,DE112/(DE112+DE109+DE100+DE103+DE106)))</f>
        <v/>
      </c>
      <c r="DN112" s="161"/>
      <c r="DO112" s="161"/>
      <c r="DP112" s="161"/>
      <c r="DQ112" s="161"/>
      <c r="DR112" s="161"/>
      <c r="DS112" s="161"/>
      <c r="DT112" s="161"/>
      <c r="DU112" s="161" t="str">
        <f>IF(DE112="","",IF(DE112+DM112&lt;1,0,(DM112-AU112)))</f>
        <v/>
      </c>
      <c r="DV112" s="162"/>
      <c r="DW112" s="162"/>
      <c r="DX112" s="162"/>
      <c r="DY112" s="162"/>
      <c r="DZ112" s="162"/>
      <c r="EA112" s="162"/>
      <c r="EB112" s="163"/>
      <c r="EC112" s="66"/>
      <c r="ED112" s="66"/>
      <c r="EE112" s="202"/>
      <c r="EF112" s="203"/>
      <c r="EG112" s="203"/>
      <c r="EH112" s="203"/>
      <c r="EI112" s="203"/>
      <c r="EJ112" s="203"/>
      <c r="EK112" s="203"/>
      <c r="EL112" s="203"/>
      <c r="EM112" s="161" t="str">
        <f>IF(EE112="","",IF(EE100+EE103+EE106+EE109+EE112&lt;1,0,EE112/(EE112+EE109+EE100+EE103+EE106)))</f>
        <v/>
      </c>
      <c r="EN112" s="161"/>
      <c r="EO112" s="161"/>
      <c r="EP112" s="161"/>
      <c r="EQ112" s="161"/>
      <c r="ER112" s="161"/>
      <c r="ES112" s="161"/>
      <c r="ET112" s="161"/>
      <c r="EU112" s="161" t="str">
        <f>IF(EE112="","",IF(EE112+EM112&lt;1,0,(EM112-AU112)))</f>
        <v/>
      </c>
      <c r="EV112" s="162"/>
      <c r="EW112" s="162"/>
      <c r="EX112" s="162"/>
      <c r="EY112" s="162"/>
      <c r="EZ112" s="162"/>
      <c r="FA112" s="162"/>
      <c r="FB112" s="163"/>
      <c r="FE112" s="15"/>
      <c r="FF112" s="15"/>
      <c r="FG112" s="15"/>
      <c r="FJ112" s="70"/>
      <c r="FK112" s="103"/>
      <c r="FL112" s="104"/>
      <c r="FM112" s="104"/>
      <c r="FN112" s="104"/>
      <c r="FO112" s="104"/>
      <c r="FP112" s="105"/>
      <c r="FU112" s="14"/>
    </row>
    <row r="113" spans="2:201" ht="4.5" customHeight="1" x14ac:dyDescent="0.2">
      <c r="B113" s="112"/>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4"/>
      <c r="AM113" s="249"/>
      <c r="AN113" s="250"/>
      <c r="AO113" s="250"/>
      <c r="AP113" s="250"/>
      <c r="AQ113" s="250"/>
      <c r="AR113" s="250"/>
      <c r="AS113" s="250"/>
      <c r="AT113" s="250"/>
      <c r="AU113" s="161"/>
      <c r="AV113" s="161"/>
      <c r="AW113" s="161"/>
      <c r="AX113" s="161"/>
      <c r="AY113" s="161"/>
      <c r="AZ113" s="161"/>
      <c r="BA113" s="161"/>
      <c r="BB113" s="227"/>
      <c r="BC113" s="66"/>
      <c r="BD113" s="66"/>
      <c r="BE113" s="202"/>
      <c r="BF113" s="203"/>
      <c r="BG113" s="203"/>
      <c r="BH113" s="203"/>
      <c r="BI113" s="203"/>
      <c r="BJ113" s="203"/>
      <c r="BK113" s="203"/>
      <c r="BL113" s="203"/>
      <c r="BM113" s="161"/>
      <c r="BN113" s="161"/>
      <c r="BO113" s="161"/>
      <c r="BP113" s="161"/>
      <c r="BQ113" s="161"/>
      <c r="BR113" s="161"/>
      <c r="BS113" s="161"/>
      <c r="BT113" s="161"/>
      <c r="BU113" s="162"/>
      <c r="BV113" s="162"/>
      <c r="BW113" s="162"/>
      <c r="BX113" s="162"/>
      <c r="BY113" s="162"/>
      <c r="BZ113" s="162"/>
      <c r="CA113" s="162"/>
      <c r="CB113" s="163"/>
      <c r="CC113" s="66"/>
      <c r="CD113" s="66"/>
      <c r="CE113" s="202"/>
      <c r="CF113" s="203"/>
      <c r="CG113" s="203"/>
      <c r="CH113" s="203"/>
      <c r="CI113" s="203"/>
      <c r="CJ113" s="203"/>
      <c r="CK113" s="203"/>
      <c r="CL113" s="203"/>
      <c r="CM113" s="161"/>
      <c r="CN113" s="161"/>
      <c r="CO113" s="161"/>
      <c r="CP113" s="161"/>
      <c r="CQ113" s="161"/>
      <c r="CR113" s="161"/>
      <c r="CS113" s="161"/>
      <c r="CT113" s="161"/>
      <c r="CU113" s="162"/>
      <c r="CV113" s="162"/>
      <c r="CW113" s="162"/>
      <c r="CX113" s="162"/>
      <c r="CY113" s="162"/>
      <c r="CZ113" s="162"/>
      <c r="DA113" s="162"/>
      <c r="DB113" s="163"/>
      <c r="DC113" s="66"/>
      <c r="DD113" s="66"/>
      <c r="DE113" s="202"/>
      <c r="DF113" s="203"/>
      <c r="DG113" s="203"/>
      <c r="DH113" s="203"/>
      <c r="DI113" s="203"/>
      <c r="DJ113" s="203"/>
      <c r="DK113" s="203"/>
      <c r="DL113" s="203"/>
      <c r="DM113" s="161"/>
      <c r="DN113" s="161"/>
      <c r="DO113" s="161"/>
      <c r="DP113" s="161"/>
      <c r="DQ113" s="161"/>
      <c r="DR113" s="161"/>
      <c r="DS113" s="161"/>
      <c r="DT113" s="161"/>
      <c r="DU113" s="162"/>
      <c r="DV113" s="162"/>
      <c r="DW113" s="162"/>
      <c r="DX113" s="162"/>
      <c r="DY113" s="162"/>
      <c r="DZ113" s="162"/>
      <c r="EA113" s="162"/>
      <c r="EB113" s="163"/>
      <c r="EC113" s="66"/>
      <c r="ED113" s="66"/>
      <c r="EE113" s="202"/>
      <c r="EF113" s="203"/>
      <c r="EG113" s="203"/>
      <c r="EH113" s="203"/>
      <c r="EI113" s="203"/>
      <c r="EJ113" s="203"/>
      <c r="EK113" s="203"/>
      <c r="EL113" s="203"/>
      <c r="EM113" s="161"/>
      <c r="EN113" s="161"/>
      <c r="EO113" s="161"/>
      <c r="EP113" s="161"/>
      <c r="EQ113" s="161"/>
      <c r="ER113" s="161"/>
      <c r="ES113" s="161"/>
      <c r="ET113" s="161"/>
      <c r="EU113" s="162"/>
      <c r="EV113" s="162"/>
      <c r="EW113" s="162"/>
      <c r="EX113" s="162"/>
      <c r="EY113" s="162"/>
      <c r="EZ113" s="162"/>
      <c r="FA113" s="162"/>
      <c r="FB113" s="163"/>
      <c r="FE113" s="15"/>
      <c r="FF113" s="15"/>
      <c r="FG113" s="15"/>
      <c r="FJ113" s="70"/>
      <c r="FK113" s="103"/>
      <c r="FL113" s="104"/>
      <c r="FM113" s="104"/>
      <c r="FN113" s="104"/>
      <c r="FO113" s="104"/>
      <c r="FP113" s="105"/>
      <c r="FU113" s="97"/>
      <c r="FV113" s="97"/>
      <c r="FW113" s="97"/>
      <c r="FX113" s="97"/>
      <c r="FY113" s="97"/>
      <c r="FZ113" s="97"/>
      <c r="GA113" s="97"/>
      <c r="GB113" s="97"/>
      <c r="GC113" s="97"/>
      <c r="GD113" s="97"/>
      <c r="GE113" s="97"/>
      <c r="GF113" s="97"/>
      <c r="GG113" s="97"/>
      <c r="GH113" s="97"/>
    </row>
    <row r="114" spans="2:201" ht="4.5" customHeight="1" thickBot="1" x14ac:dyDescent="0.25">
      <c r="B114" s="185"/>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7"/>
      <c r="AM114" s="249"/>
      <c r="AN114" s="250"/>
      <c r="AO114" s="250"/>
      <c r="AP114" s="250"/>
      <c r="AQ114" s="250"/>
      <c r="AR114" s="250"/>
      <c r="AS114" s="250"/>
      <c r="AT114" s="250"/>
      <c r="AU114" s="161"/>
      <c r="AV114" s="161"/>
      <c r="AW114" s="161"/>
      <c r="AX114" s="161"/>
      <c r="AY114" s="161"/>
      <c r="AZ114" s="161"/>
      <c r="BA114" s="161"/>
      <c r="BB114" s="227"/>
      <c r="BC114" s="66"/>
      <c r="BD114" s="66"/>
      <c r="BE114" s="241"/>
      <c r="BF114" s="242"/>
      <c r="BG114" s="242"/>
      <c r="BH114" s="242"/>
      <c r="BI114" s="242"/>
      <c r="BJ114" s="242"/>
      <c r="BK114" s="242"/>
      <c r="BL114" s="242"/>
      <c r="BM114" s="239"/>
      <c r="BN114" s="239"/>
      <c r="BO114" s="239"/>
      <c r="BP114" s="239"/>
      <c r="BQ114" s="239"/>
      <c r="BR114" s="239"/>
      <c r="BS114" s="239"/>
      <c r="BT114" s="239"/>
      <c r="BU114" s="164"/>
      <c r="BV114" s="164"/>
      <c r="BW114" s="164"/>
      <c r="BX114" s="164"/>
      <c r="BY114" s="164"/>
      <c r="BZ114" s="164"/>
      <c r="CA114" s="164"/>
      <c r="CB114" s="165"/>
      <c r="CC114" s="66"/>
      <c r="CD114" s="66"/>
      <c r="CE114" s="241"/>
      <c r="CF114" s="242"/>
      <c r="CG114" s="242"/>
      <c r="CH114" s="242"/>
      <c r="CI114" s="242"/>
      <c r="CJ114" s="242"/>
      <c r="CK114" s="242"/>
      <c r="CL114" s="242"/>
      <c r="CM114" s="239"/>
      <c r="CN114" s="239"/>
      <c r="CO114" s="239"/>
      <c r="CP114" s="239"/>
      <c r="CQ114" s="239"/>
      <c r="CR114" s="239"/>
      <c r="CS114" s="239"/>
      <c r="CT114" s="239"/>
      <c r="CU114" s="164"/>
      <c r="CV114" s="164"/>
      <c r="CW114" s="164"/>
      <c r="CX114" s="164"/>
      <c r="CY114" s="164"/>
      <c r="CZ114" s="164"/>
      <c r="DA114" s="164"/>
      <c r="DB114" s="165"/>
      <c r="DC114" s="66"/>
      <c r="DD114" s="66"/>
      <c r="DE114" s="241"/>
      <c r="DF114" s="242"/>
      <c r="DG114" s="242"/>
      <c r="DH114" s="242"/>
      <c r="DI114" s="242"/>
      <c r="DJ114" s="242"/>
      <c r="DK114" s="242"/>
      <c r="DL114" s="242"/>
      <c r="DM114" s="239"/>
      <c r="DN114" s="239"/>
      <c r="DO114" s="239"/>
      <c r="DP114" s="239"/>
      <c r="DQ114" s="239"/>
      <c r="DR114" s="239"/>
      <c r="DS114" s="239"/>
      <c r="DT114" s="239"/>
      <c r="DU114" s="164"/>
      <c r="DV114" s="164"/>
      <c r="DW114" s="164"/>
      <c r="DX114" s="164"/>
      <c r="DY114" s="164"/>
      <c r="DZ114" s="164"/>
      <c r="EA114" s="164"/>
      <c r="EB114" s="165"/>
      <c r="EC114" s="66"/>
      <c r="ED114" s="66"/>
      <c r="EE114" s="241"/>
      <c r="EF114" s="242"/>
      <c r="EG114" s="242"/>
      <c r="EH114" s="242"/>
      <c r="EI114" s="242"/>
      <c r="EJ114" s="242"/>
      <c r="EK114" s="242"/>
      <c r="EL114" s="242"/>
      <c r="EM114" s="239"/>
      <c r="EN114" s="239"/>
      <c r="EO114" s="239"/>
      <c r="EP114" s="239"/>
      <c r="EQ114" s="239"/>
      <c r="ER114" s="239"/>
      <c r="ES114" s="239"/>
      <c r="ET114" s="239"/>
      <c r="EU114" s="164"/>
      <c r="EV114" s="164"/>
      <c r="EW114" s="164"/>
      <c r="EX114" s="164"/>
      <c r="EY114" s="164"/>
      <c r="EZ114" s="164"/>
      <c r="FA114" s="164"/>
      <c r="FB114" s="165"/>
      <c r="FE114" s="15"/>
      <c r="FF114" s="15"/>
      <c r="FG114" s="15"/>
      <c r="FJ114" s="14"/>
      <c r="FK114" s="103"/>
      <c r="FL114" s="104"/>
      <c r="FM114" s="104"/>
      <c r="FN114" s="104"/>
      <c r="FO114" s="104"/>
      <c r="FP114" s="105"/>
      <c r="FQ114" s="14"/>
      <c r="FR114" s="14"/>
      <c r="FS114" s="14"/>
      <c r="FT114" s="14"/>
      <c r="FU114" s="97"/>
      <c r="FV114" s="97"/>
      <c r="FW114" s="97"/>
      <c r="FX114" s="97"/>
      <c r="FY114" s="97"/>
      <c r="FZ114" s="97"/>
      <c r="GA114" s="97"/>
      <c r="GB114" s="97"/>
      <c r="GC114" s="97"/>
      <c r="GD114" s="97"/>
      <c r="GE114" s="97"/>
      <c r="GF114" s="97"/>
      <c r="GG114" s="97"/>
      <c r="GH114" s="97"/>
    </row>
    <row r="115" spans="2:201" ht="4.5" customHeight="1" thickBot="1" x14ac:dyDescent="0.25">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BC115" s="37"/>
      <c r="BD115" s="37"/>
      <c r="BU115" s="37"/>
      <c r="BV115" s="37"/>
      <c r="BW115" s="37"/>
      <c r="BX115" s="37"/>
      <c r="BY115" s="37"/>
      <c r="BZ115" s="37"/>
      <c r="CA115" s="37"/>
      <c r="CB115" s="37"/>
      <c r="CC115" s="37"/>
      <c r="CD115" s="37"/>
      <c r="CU115" s="37"/>
      <c r="CV115" s="37"/>
      <c r="CW115" s="37"/>
      <c r="CX115" s="37"/>
      <c r="CY115" s="37"/>
      <c r="CZ115" s="37"/>
      <c r="DA115" s="37"/>
      <c r="DB115" s="37"/>
      <c r="DC115" s="37"/>
      <c r="DD115" s="37"/>
      <c r="DU115" s="37"/>
      <c r="DV115" s="37"/>
      <c r="DW115" s="37"/>
      <c r="DX115" s="37"/>
      <c r="DY115" s="37"/>
      <c r="DZ115" s="37"/>
      <c r="EA115" s="37"/>
      <c r="EB115" s="37"/>
      <c r="EC115" s="37"/>
      <c r="ED115" s="37"/>
      <c r="EU115" s="37"/>
      <c r="EV115" s="37"/>
      <c r="EW115" s="37"/>
      <c r="EX115" s="37"/>
      <c r="EY115" s="37"/>
      <c r="EZ115" s="37"/>
      <c r="FA115" s="37"/>
      <c r="FB115" s="37"/>
      <c r="FE115" s="15"/>
      <c r="FF115" s="15"/>
      <c r="FG115" s="15"/>
      <c r="FJ115" s="14"/>
      <c r="FK115" s="103"/>
      <c r="FL115" s="104"/>
      <c r="FM115" s="104"/>
      <c r="FN115" s="104"/>
      <c r="FO115" s="104"/>
      <c r="FP115" s="105"/>
      <c r="FQ115" s="14"/>
      <c r="FR115" s="14"/>
      <c r="FS115" s="14"/>
      <c r="FT115" s="14"/>
      <c r="FU115" s="97"/>
      <c r="FV115" s="97"/>
      <c r="FW115" s="97"/>
      <c r="FX115" s="97"/>
      <c r="FY115" s="97"/>
      <c r="FZ115" s="97"/>
      <c r="GA115" s="97"/>
      <c r="GB115" s="97"/>
      <c r="GC115" s="97"/>
      <c r="GD115" s="97"/>
      <c r="GE115" s="97"/>
      <c r="GF115" s="97"/>
      <c r="GG115" s="97"/>
      <c r="GH115" s="97"/>
    </row>
    <row r="116" spans="2:201" ht="4.5" customHeight="1" x14ac:dyDescent="0.2">
      <c r="B116" s="170" t="s">
        <v>1046</v>
      </c>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2"/>
      <c r="AM116" s="146" t="s">
        <v>1025</v>
      </c>
      <c r="AN116" s="147"/>
      <c r="AO116" s="147"/>
      <c r="AP116" s="147"/>
      <c r="AQ116" s="147"/>
      <c r="AR116" s="147"/>
      <c r="AS116" s="147"/>
      <c r="AT116" s="147"/>
      <c r="AU116" s="147"/>
      <c r="AV116" s="147"/>
      <c r="AW116" s="147"/>
      <c r="AX116" s="147"/>
      <c r="AY116" s="147"/>
      <c r="AZ116" s="147"/>
      <c r="BA116" s="147"/>
      <c r="BB116" s="148"/>
      <c r="BC116" s="19"/>
      <c r="BD116" s="19"/>
      <c r="BE116" s="152" t="s">
        <v>1026</v>
      </c>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4"/>
      <c r="CC116" s="19"/>
      <c r="CD116" s="19"/>
      <c r="CE116" s="146" t="s">
        <v>1027</v>
      </c>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8"/>
      <c r="DC116" s="19"/>
      <c r="DD116" s="19"/>
      <c r="DE116" s="146" t="s">
        <v>1028</v>
      </c>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8"/>
      <c r="EC116" s="65"/>
      <c r="ED116" s="65"/>
      <c r="EE116" s="146" t="s">
        <v>1029</v>
      </c>
      <c r="EF116" s="147"/>
      <c r="EG116" s="147"/>
      <c r="EH116" s="147"/>
      <c r="EI116" s="147"/>
      <c r="EJ116" s="147"/>
      <c r="EK116" s="147"/>
      <c r="EL116" s="147"/>
      <c r="EM116" s="147"/>
      <c r="EN116" s="147"/>
      <c r="EO116" s="147"/>
      <c r="EP116" s="147"/>
      <c r="EQ116" s="147"/>
      <c r="ER116" s="147"/>
      <c r="ES116" s="147"/>
      <c r="ET116" s="147"/>
      <c r="EU116" s="147"/>
      <c r="EV116" s="147"/>
      <c r="EW116" s="147"/>
      <c r="EX116" s="147"/>
      <c r="EY116" s="147"/>
      <c r="EZ116" s="147"/>
      <c r="FA116" s="147"/>
      <c r="FB116" s="148"/>
      <c r="FE116" s="15"/>
      <c r="FF116" s="15"/>
      <c r="FG116" s="15"/>
      <c r="FJ116" s="14"/>
      <c r="FK116" s="103"/>
      <c r="FL116" s="104"/>
      <c r="FM116" s="104"/>
      <c r="FN116" s="104"/>
      <c r="FO116" s="104"/>
      <c r="FP116" s="105"/>
      <c r="FQ116" s="14"/>
      <c r="FR116" s="14"/>
      <c r="FS116" s="14"/>
      <c r="FT116" s="14"/>
      <c r="FU116" s="97"/>
      <c r="FV116" s="97"/>
      <c r="FW116" s="97"/>
      <c r="FX116" s="97"/>
      <c r="FY116" s="97"/>
      <c r="FZ116" s="97"/>
      <c r="GA116" s="97"/>
      <c r="GB116" s="97"/>
      <c r="GC116" s="97"/>
      <c r="GD116" s="97"/>
      <c r="GE116" s="97"/>
      <c r="GF116" s="97"/>
      <c r="GG116" s="97"/>
      <c r="GH116" s="97"/>
    </row>
    <row r="117" spans="2:201" ht="4.5" customHeight="1" x14ac:dyDescent="0.2">
      <c r="B117" s="173"/>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5"/>
      <c r="AM117" s="149"/>
      <c r="AN117" s="150"/>
      <c r="AO117" s="150"/>
      <c r="AP117" s="150"/>
      <c r="AQ117" s="150"/>
      <c r="AR117" s="150"/>
      <c r="AS117" s="150"/>
      <c r="AT117" s="150"/>
      <c r="AU117" s="150"/>
      <c r="AV117" s="150"/>
      <c r="AW117" s="150"/>
      <c r="AX117" s="150"/>
      <c r="AY117" s="150"/>
      <c r="AZ117" s="150"/>
      <c r="BA117" s="150"/>
      <c r="BB117" s="151"/>
      <c r="BC117" s="19"/>
      <c r="BD117" s="19"/>
      <c r="BE117" s="155"/>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7"/>
      <c r="CC117" s="19"/>
      <c r="CD117" s="19"/>
      <c r="CE117" s="149"/>
      <c r="CF117" s="150"/>
      <c r="CG117" s="150"/>
      <c r="CH117" s="150"/>
      <c r="CI117" s="150"/>
      <c r="CJ117" s="150"/>
      <c r="CK117" s="150"/>
      <c r="CL117" s="150"/>
      <c r="CM117" s="150"/>
      <c r="CN117" s="150"/>
      <c r="CO117" s="150"/>
      <c r="CP117" s="150"/>
      <c r="CQ117" s="150"/>
      <c r="CR117" s="150"/>
      <c r="CS117" s="150"/>
      <c r="CT117" s="150"/>
      <c r="CU117" s="150"/>
      <c r="CV117" s="150"/>
      <c r="CW117" s="150"/>
      <c r="CX117" s="150"/>
      <c r="CY117" s="150"/>
      <c r="CZ117" s="150"/>
      <c r="DA117" s="150"/>
      <c r="DB117" s="151"/>
      <c r="DC117" s="19"/>
      <c r="DD117" s="19"/>
      <c r="DE117" s="149"/>
      <c r="DF117" s="150"/>
      <c r="DG117" s="150"/>
      <c r="DH117" s="150"/>
      <c r="DI117" s="150"/>
      <c r="DJ117" s="150"/>
      <c r="DK117" s="150"/>
      <c r="DL117" s="150"/>
      <c r="DM117" s="150"/>
      <c r="DN117" s="150"/>
      <c r="DO117" s="150"/>
      <c r="DP117" s="150"/>
      <c r="DQ117" s="150"/>
      <c r="DR117" s="150"/>
      <c r="DS117" s="150"/>
      <c r="DT117" s="150"/>
      <c r="DU117" s="150"/>
      <c r="DV117" s="150"/>
      <c r="DW117" s="150"/>
      <c r="DX117" s="150"/>
      <c r="DY117" s="150"/>
      <c r="DZ117" s="150"/>
      <c r="EA117" s="150"/>
      <c r="EB117" s="151"/>
      <c r="EC117" s="65"/>
      <c r="ED117" s="65"/>
      <c r="EE117" s="149"/>
      <c r="EF117" s="150"/>
      <c r="EG117" s="150"/>
      <c r="EH117" s="150"/>
      <c r="EI117" s="150"/>
      <c r="EJ117" s="150"/>
      <c r="EK117" s="150"/>
      <c r="EL117" s="150"/>
      <c r="EM117" s="150"/>
      <c r="EN117" s="150"/>
      <c r="EO117" s="150"/>
      <c r="EP117" s="150"/>
      <c r="EQ117" s="150"/>
      <c r="ER117" s="150"/>
      <c r="ES117" s="150"/>
      <c r="ET117" s="150"/>
      <c r="EU117" s="150"/>
      <c r="EV117" s="150"/>
      <c r="EW117" s="150"/>
      <c r="EX117" s="150"/>
      <c r="EY117" s="150"/>
      <c r="EZ117" s="150"/>
      <c r="FA117" s="150"/>
      <c r="FB117" s="151"/>
      <c r="FE117" s="15"/>
      <c r="FF117" s="15"/>
      <c r="FG117" s="15"/>
      <c r="FJ117" s="14"/>
      <c r="FK117" s="103"/>
      <c r="FL117" s="104"/>
      <c r="FM117" s="104"/>
      <c r="FN117" s="104"/>
      <c r="FO117" s="104"/>
      <c r="FP117" s="105"/>
      <c r="FQ117" s="14"/>
      <c r="FR117" s="14"/>
      <c r="FS117" s="14"/>
      <c r="FT117" s="14"/>
      <c r="FU117" s="14"/>
    </row>
    <row r="118" spans="2:201" ht="4.5" customHeight="1" x14ac:dyDescent="0.2">
      <c r="B118" s="173"/>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5"/>
      <c r="AM118" s="149"/>
      <c r="AN118" s="150"/>
      <c r="AO118" s="150"/>
      <c r="AP118" s="150"/>
      <c r="AQ118" s="150"/>
      <c r="AR118" s="150"/>
      <c r="AS118" s="150"/>
      <c r="AT118" s="150"/>
      <c r="AU118" s="150"/>
      <c r="AV118" s="150"/>
      <c r="AW118" s="150"/>
      <c r="AX118" s="150"/>
      <c r="AY118" s="150"/>
      <c r="AZ118" s="150"/>
      <c r="BA118" s="150"/>
      <c r="BB118" s="151"/>
      <c r="BC118" s="19"/>
      <c r="BD118" s="19"/>
      <c r="BE118" s="158"/>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60"/>
      <c r="CC118" s="19"/>
      <c r="CD118" s="19"/>
      <c r="CE118" s="149"/>
      <c r="CF118" s="150"/>
      <c r="CG118" s="150"/>
      <c r="CH118" s="150"/>
      <c r="CI118" s="150"/>
      <c r="CJ118" s="150"/>
      <c r="CK118" s="150"/>
      <c r="CL118" s="150"/>
      <c r="CM118" s="150"/>
      <c r="CN118" s="150"/>
      <c r="CO118" s="150"/>
      <c r="CP118" s="150"/>
      <c r="CQ118" s="150"/>
      <c r="CR118" s="150"/>
      <c r="CS118" s="150"/>
      <c r="CT118" s="150"/>
      <c r="CU118" s="150"/>
      <c r="CV118" s="150"/>
      <c r="CW118" s="150"/>
      <c r="CX118" s="150"/>
      <c r="CY118" s="150"/>
      <c r="CZ118" s="150"/>
      <c r="DA118" s="150"/>
      <c r="DB118" s="151"/>
      <c r="DC118" s="19"/>
      <c r="DD118" s="19"/>
      <c r="DE118" s="149"/>
      <c r="DF118" s="150"/>
      <c r="DG118" s="150"/>
      <c r="DH118" s="150"/>
      <c r="DI118" s="150"/>
      <c r="DJ118" s="150"/>
      <c r="DK118" s="150"/>
      <c r="DL118" s="150"/>
      <c r="DM118" s="150"/>
      <c r="DN118" s="150"/>
      <c r="DO118" s="150"/>
      <c r="DP118" s="150"/>
      <c r="DQ118" s="150"/>
      <c r="DR118" s="150"/>
      <c r="DS118" s="150"/>
      <c r="DT118" s="150"/>
      <c r="DU118" s="150"/>
      <c r="DV118" s="150"/>
      <c r="DW118" s="150"/>
      <c r="DX118" s="150"/>
      <c r="DY118" s="150"/>
      <c r="DZ118" s="150"/>
      <c r="EA118" s="150"/>
      <c r="EB118" s="151"/>
      <c r="EC118" s="65"/>
      <c r="ED118" s="65"/>
      <c r="EE118" s="149"/>
      <c r="EF118" s="150"/>
      <c r="EG118" s="150"/>
      <c r="EH118" s="150"/>
      <c r="EI118" s="150"/>
      <c r="EJ118" s="150"/>
      <c r="EK118" s="150"/>
      <c r="EL118" s="150"/>
      <c r="EM118" s="150"/>
      <c r="EN118" s="150"/>
      <c r="EO118" s="150"/>
      <c r="EP118" s="150"/>
      <c r="EQ118" s="150"/>
      <c r="ER118" s="150"/>
      <c r="ES118" s="150"/>
      <c r="ET118" s="150"/>
      <c r="EU118" s="150"/>
      <c r="EV118" s="150"/>
      <c r="EW118" s="150"/>
      <c r="EX118" s="150"/>
      <c r="EY118" s="150"/>
      <c r="EZ118" s="150"/>
      <c r="FA118" s="150"/>
      <c r="FB118" s="151"/>
      <c r="FE118" s="15"/>
      <c r="FF118" s="15"/>
      <c r="FG118" s="15"/>
      <c r="FJ118" s="14"/>
      <c r="FK118" s="103"/>
      <c r="FL118" s="104"/>
      <c r="FM118" s="104"/>
      <c r="FN118" s="104"/>
      <c r="FO118" s="104"/>
      <c r="FP118" s="105"/>
      <c r="FQ118" s="14"/>
      <c r="FR118" s="14"/>
      <c r="FS118" s="14"/>
      <c r="FT118" s="14"/>
      <c r="FU118" s="14"/>
    </row>
    <row r="119" spans="2:201" ht="4.5" customHeight="1" x14ac:dyDescent="0.2">
      <c r="B119" s="173"/>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5"/>
      <c r="AM119" s="196" t="s">
        <v>1030</v>
      </c>
      <c r="AN119" s="197"/>
      <c r="AO119" s="197"/>
      <c r="AP119" s="197"/>
      <c r="AQ119" s="197"/>
      <c r="AR119" s="197"/>
      <c r="AS119" s="197"/>
      <c r="AT119" s="197"/>
      <c r="AU119" s="197" t="s">
        <v>1031</v>
      </c>
      <c r="AV119" s="197"/>
      <c r="AW119" s="197"/>
      <c r="AX119" s="197"/>
      <c r="AY119" s="197"/>
      <c r="AZ119" s="197"/>
      <c r="BA119" s="197"/>
      <c r="BB119" s="261"/>
      <c r="BC119" s="25"/>
      <c r="BD119" s="25"/>
      <c r="BE119" s="196" t="s">
        <v>1030</v>
      </c>
      <c r="BF119" s="197"/>
      <c r="BG119" s="197"/>
      <c r="BH119" s="197"/>
      <c r="BI119" s="197"/>
      <c r="BJ119" s="197"/>
      <c r="BK119" s="197"/>
      <c r="BL119" s="197"/>
      <c r="BM119" s="197" t="s">
        <v>1031</v>
      </c>
      <c r="BN119" s="197"/>
      <c r="BO119" s="197"/>
      <c r="BP119" s="197"/>
      <c r="BQ119" s="197"/>
      <c r="BR119" s="197"/>
      <c r="BS119" s="197"/>
      <c r="BT119" s="197"/>
      <c r="BU119" s="190" t="s">
        <v>1151</v>
      </c>
      <c r="BV119" s="191"/>
      <c r="BW119" s="191"/>
      <c r="BX119" s="191"/>
      <c r="BY119" s="191"/>
      <c r="BZ119" s="191"/>
      <c r="CA119" s="191"/>
      <c r="CB119" s="192"/>
      <c r="CC119" s="25"/>
      <c r="CD119" s="25"/>
      <c r="CE119" s="196" t="s">
        <v>1030</v>
      </c>
      <c r="CF119" s="197"/>
      <c r="CG119" s="197"/>
      <c r="CH119" s="197"/>
      <c r="CI119" s="197"/>
      <c r="CJ119" s="197"/>
      <c r="CK119" s="197"/>
      <c r="CL119" s="197"/>
      <c r="CM119" s="197" t="s">
        <v>1031</v>
      </c>
      <c r="CN119" s="197"/>
      <c r="CO119" s="197"/>
      <c r="CP119" s="197"/>
      <c r="CQ119" s="197"/>
      <c r="CR119" s="197"/>
      <c r="CS119" s="197"/>
      <c r="CT119" s="197"/>
      <c r="CU119" s="137" t="s">
        <v>1151</v>
      </c>
      <c r="CV119" s="137"/>
      <c r="CW119" s="137"/>
      <c r="CX119" s="137"/>
      <c r="CY119" s="137"/>
      <c r="CZ119" s="137"/>
      <c r="DA119" s="137"/>
      <c r="DB119" s="138"/>
      <c r="DC119" s="25"/>
      <c r="DD119" s="25"/>
      <c r="DE119" s="196" t="s">
        <v>1030</v>
      </c>
      <c r="DF119" s="197"/>
      <c r="DG119" s="197"/>
      <c r="DH119" s="197"/>
      <c r="DI119" s="197"/>
      <c r="DJ119" s="197"/>
      <c r="DK119" s="197"/>
      <c r="DL119" s="197"/>
      <c r="DM119" s="197" t="s">
        <v>1031</v>
      </c>
      <c r="DN119" s="197"/>
      <c r="DO119" s="197"/>
      <c r="DP119" s="197"/>
      <c r="DQ119" s="197"/>
      <c r="DR119" s="197"/>
      <c r="DS119" s="197"/>
      <c r="DT119" s="197"/>
      <c r="DU119" s="137" t="s">
        <v>1151</v>
      </c>
      <c r="DV119" s="137"/>
      <c r="DW119" s="137"/>
      <c r="DX119" s="137"/>
      <c r="DY119" s="137"/>
      <c r="DZ119" s="137"/>
      <c r="EA119" s="137"/>
      <c r="EB119" s="138"/>
      <c r="EC119" s="25"/>
      <c r="ED119" s="25"/>
      <c r="EE119" s="196" t="s">
        <v>1030</v>
      </c>
      <c r="EF119" s="197"/>
      <c r="EG119" s="197"/>
      <c r="EH119" s="197"/>
      <c r="EI119" s="197"/>
      <c r="EJ119" s="197"/>
      <c r="EK119" s="197"/>
      <c r="EL119" s="197"/>
      <c r="EM119" s="197" t="s">
        <v>1031</v>
      </c>
      <c r="EN119" s="197"/>
      <c r="EO119" s="197"/>
      <c r="EP119" s="197"/>
      <c r="EQ119" s="197"/>
      <c r="ER119" s="197"/>
      <c r="ES119" s="197"/>
      <c r="ET119" s="197"/>
      <c r="EU119" s="137" t="s">
        <v>1151</v>
      </c>
      <c r="EV119" s="137"/>
      <c r="EW119" s="137"/>
      <c r="EX119" s="137"/>
      <c r="EY119" s="137"/>
      <c r="EZ119" s="137"/>
      <c r="FA119" s="137"/>
      <c r="FB119" s="138"/>
      <c r="FE119" s="15"/>
      <c r="FF119" s="15"/>
      <c r="FG119" s="15"/>
      <c r="FJ119" s="70"/>
      <c r="FK119" s="103"/>
      <c r="FL119" s="104"/>
      <c r="FM119" s="104"/>
      <c r="FN119" s="104"/>
      <c r="FO119" s="104"/>
      <c r="FP119" s="105"/>
      <c r="FX119" s="15"/>
      <c r="FY119" s="15"/>
      <c r="FZ119" s="15"/>
      <c r="GA119" s="15"/>
      <c r="GB119" s="15"/>
      <c r="GC119" s="15"/>
      <c r="GD119" s="15"/>
      <c r="GE119" s="15"/>
      <c r="GF119" s="15"/>
      <c r="GG119" s="15"/>
      <c r="GH119" s="68"/>
      <c r="GI119" s="68"/>
      <c r="GJ119" s="68"/>
      <c r="GK119" s="68"/>
      <c r="GL119" s="68"/>
      <c r="GM119" s="68"/>
      <c r="GN119" s="68"/>
      <c r="GO119" s="15"/>
      <c r="GP119" s="15"/>
      <c r="GQ119" s="15"/>
      <c r="GR119" s="15"/>
      <c r="GS119" s="15"/>
    </row>
    <row r="120" spans="2:201" ht="4.5" customHeight="1" x14ac:dyDescent="0.2">
      <c r="B120" s="173"/>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5"/>
      <c r="AM120" s="196"/>
      <c r="AN120" s="197"/>
      <c r="AO120" s="197"/>
      <c r="AP120" s="197"/>
      <c r="AQ120" s="197"/>
      <c r="AR120" s="197"/>
      <c r="AS120" s="197"/>
      <c r="AT120" s="197"/>
      <c r="AU120" s="197"/>
      <c r="AV120" s="197"/>
      <c r="AW120" s="197"/>
      <c r="AX120" s="197"/>
      <c r="AY120" s="197"/>
      <c r="AZ120" s="197"/>
      <c r="BA120" s="197"/>
      <c r="BB120" s="261"/>
      <c r="BC120" s="25"/>
      <c r="BD120" s="25"/>
      <c r="BE120" s="196"/>
      <c r="BF120" s="197"/>
      <c r="BG120" s="197"/>
      <c r="BH120" s="197"/>
      <c r="BI120" s="197"/>
      <c r="BJ120" s="197"/>
      <c r="BK120" s="197"/>
      <c r="BL120" s="197"/>
      <c r="BM120" s="197"/>
      <c r="BN120" s="197"/>
      <c r="BO120" s="197"/>
      <c r="BP120" s="197"/>
      <c r="BQ120" s="197"/>
      <c r="BR120" s="197"/>
      <c r="BS120" s="197"/>
      <c r="BT120" s="197"/>
      <c r="BU120" s="193"/>
      <c r="BV120" s="194"/>
      <c r="BW120" s="194"/>
      <c r="BX120" s="194"/>
      <c r="BY120" s="194"/>
      <c r="BZ120" s="194"/>
      <c r="CA120" s="194"/>
      <c r="CB120" s="195"/>
      <c r="CC120" s="25"/>
      <c r="CD120" s="25"/>
      <c r="CE120" s="196"/>
      <c r="CF120" s="197"/>
      <c r="CG120" s="197"/>
      <c r="CH120" s="197"/>
      <c r="CI120" s="197"/>
      <c r="CJ120" s="197"/>
      <c r="CK120" s="197"/>
      <c r="CL120" s="197"/>
      <c r="CM120" s="197"/>
      <c r="CN120" s="197"/>
      <c r="CO120" s="197"/>
      <c r="CP120" s="197"/>
      <c r="CQ120" s="197"/>
      <c r="CR120" s="197"/>
      <c r="CS120" s="197"/>
      <c r="CT120" s="197"/>
      <c r="CU120" s="137"/>
      <c r="CV120" s="137"/>
      <c r="CW120" s="137"/>
      <c r="CX120" s="137"/>
      <c r="CY120" s="137"/>
      <c r="CZ120" s="137"/>
      <c r="DA120" s="137"/>
      <c r="DB120" s="138"/>
      <c r="DC120" s="25"/>
      <c r="DD120" s="25"/>
      <c r="DE120" s="196"/>
      <c r="DF120" s="197"/>
      <c r="DG120" s="197"/>
      <c r="DH120" s="197"/>
      <c r="DI120" s="197"/>
      <c r="DJ120" s="197"/>
      <c r="DK120" s="197"/>
      <c r="DL120" s="197"/>
      <c r="DM120" s="197"/>
      <c r="DN120" s="197"/>
      <c r="DO120" s="197"/>
      <c r="DP120" s="197"/>
      <c r="DQ120" s="197"/>
      <c r="DR120" s="197"/>
      <c r="DS120" s="197"/>
      <c r="DT120" s="197"/>
      <c r="DU120" s="137"/>
      <c r="DV120" s="137"/>
      <c r="DW120" s="137"/>
      <c r="DX120" s="137"/>
      <c r="DY120" s="137"/>
      <c r="DZ120" s="137"/>
      <c r="EA120" s="137"/>
      <c r="EB120" s="138"/>
      <c r="EC120" s="25"/>
      <c r="ED120" s="25"/>
      <c r="EE120" s="196"/>
      <c r="EF120" s="197"/>
      <c r="EG120" s="197"/>
      <c r="EH120" s="197"/>
      <c r="EI120" s="197"/>
      <c r="EJ120" s="197"/>
      <c r="EK120" s="197"/>
      <c r="EL120" s="197"/>
      <c r="EM120" s="197"/>
      <c r="EN120" s="197"/>
      <c r="EO120" s="197"/>
      <c r="EP120" s="197"/>
      <c r="EQ120" s="197"/>
      <c r="ER120" s="197"/>
      <c r="ES120" s="197"/>
      <c r="ET120" s="197"/>
      <c r="EU120" s="137"/>
      <c r="EV120" s="137"/>
      <c r="EW120" s="137"/>
      <c r="EX120" s="137"/>
      <c r="EY120" s="137"/>
      <c r="EZ120" s="137"/>
      <c r="FA120" s="137"/>
      <c r="FB120" s="138"/>
      <c r="FE120" s="15"/>
      <c r="FF120" s="15"/>
      <c r="FG120" s="15"/>
      <c r="FJ120" s="70"/>
      <c r="FK120" s="103"/>
      <c r="FL120" s="104"/>
      <c r="FM120" s="104"/>
      <c r="FN120" s="104"/>
      <c r="FO120" s="104"/>
      <c r="FP120" s="105"/>
      <c r="FX120" s="15"/>
      <c r="FY120" s="15"/>
      <c r="FZ120" s="15"/>
      <c r="GA120" s="15"/>
      <c r="GB120" s="15"/>
      <c r="GC120" s="15"/>
      <c r="GD120" s="15"/>
      <c r="GE120" s="15"/>
      <c r="GF120" s="15"/>
      <c r="GG120" s="15"/>
      <c r="GH120" s="68"/>
      <c r="GI120" s="68"/>
      <c r="GJ120" s="68"/>
      <c r="GK120" s="68"/>
      <c r="GL120" s="68"/>
      <c r="GM120" s="68"/>
      <c r="GN120" s="68"/>
      <c r="GO120" s="15"/>
      <c r="GP120" s="15"/>
      <c r="GQ120" s="15"/>
      <c r="GR120" s="15"/>
      <c r="GS120" s="15"/>
    </row>
    <row r="121" spans="2:201" ht="4.5" customHeight="1" thickBot="1" x14ac:dyDescent="0.25">
      <c r="B121" s="176"/>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8"/>
      <c r="AM121" s="263"/>
      <c r="AN121" s="225"/>
      <c r="AO121" s="225"/>
      <c r="AP121" s="225"/>
      <c r="AQ121" s="225"/>
      <c r="AR121" s="225"/>
      <c r="AS121" s="225"/>
      <c r="AT121" s="225"/>
      <c r="AU121" s="225"/>
      <c r="AV121" s="225"/>
      <c r="AW121" s="225"/>
      <c r="AX121" s="225"/>
      <c r="AY121" s="225"/>
      <c r="AZ121" s="225"/>
      <c r="BA121" s="225"/>
      <c r="BB121" s="262"/>
      <c r="BC121" s="25"/>
      <c r="BD121" s="25"/>
      <c r="BE121" s="263"/>
      <c r="BF121" s="225"/>
      <c r="BG121" s="225"/>
      <c r="BH121" s="225"/>
      <c r="BI121" s="225"/>
      <c r="BJ121" s="225"/>
      <c r="BK121" s="225"/>
      <c r="BL121" s="225"/>
      <c r="BM121" s="225"/>
      <c r="BN121" s="225"/>
      <c r="BO121" s="225"/>
      <c r="BP121" s="225"/>
      <c r="BQ121" s="225"/>
      <c r="BR121" s="225"/>
      <c r="BS121" s="225"/>
      <c r="BT121" s="225"/>
      <c r="BU121" s="274"/>
      <c r="BV121" s="275"/>
      <c r="BW121" s="275"/>
      <c r="BX121" s="275"/>
      <c r="BY121" s="275"/>
      <c r="BZ121" s="275"/>
      <c r="CA121" s="275"/>
      <c r="CB121" s="276"/>
      <c r="CC121" s="25"/>
      <c r="CD121" s="25"/>
      <c r="CE121" s="263"/>
      <c r="CF121" s="225"/>
      <c r="CG121" s="225"/>
      <c r="CH121" s="225"/>
      <c r="CI121" s="225"/>
      <c r="CJ121" s="225"/>
      <c r="CK121" s="225"/>
      <c r="CL121" s="225"/>
      <c r="CM121" s="225"/>
      <c r="CN121" s="225"/>
      <c r="CO121" s="225"/>
      <c r="CP121" s="225"/>
      <c r="CQ121" s="225"/>
      <c r="CR121" s="225"/>
      <c r="CS121" s="225"/>
      <c r="CT121" s="225"/>
      <c r="CU121" s="188"/>
      <c r="CV121" s="188"/>
      <c r="CW121" s="188"/>
      <c r="CX121" s="188"/>
      <c r="CY121" s="188"/>
      <c r="CZ121" s="188"/>
      <c r="DA121" s="188"/>
      <c r="DB121" s="189"/>
      <c r="DC121" s="25"/>
      <c r="DD121" s="25"/>
      <c r="DE121" s="263"/>
      <c r="DF121" s="225"/>
      <c r="DG121" s="225"/>
      <c r="DH121" s="225"/>
      <c r="DI121" s="225"/>
      <c r="DJ121" s="225"/>
      <c r="DK121" s="225"/>
      <c r="DL121" s="225"/>
      <c r="DM121" s="225"/>
      <c r="DN121" s="225"/>
      <c r="DO121" s="225"/>
      <c r="DP121" s="225"/>
      <c r="DQ121" s="225"/>
      <c r="DR121" s="225"/>
      <c r="DS121" s="225"/>
      <c r="DT121" s="225"/>
      <c r="DU121" s="188"/>
      <c r="DV121" s="188"/>
      <c r="DW121" s="188"/>
      <c r="DX121" s="188"/>
      <c r="DY121" s="188"/>
      <c r="DZ121" s="188"/>
      <c r="EA121" s="188"/>
      <c r="EB121" s="189"/>
      <c r="EC121" s="25"/>
      <c r="ED121" s="25"/>
      <c r="EE121" s="198"/>
      <c r="EF121" s="199"/>
      <c r="EG121" s="199"/>
      <c r="EH121" s="199"/>
      <c r="EI121" s="199"/>
      <c r="EJ121" s="199"/>
      <c r="EK121" s="199"/>
      <c r="EL121" s="199"/>
      <c r="EM121" s="199"/>
      <c r="EN121" s="199"/>
      <c r="EO121" s="199"/>
      <c r="EP121" s="199"/>
      <c r="EQ121" s="199"/>
      <c r="ER121" s="199"/>
      <c r="ES121" s="199"/>
      <c r="ET121" s="199"/>
      <c r="EU121" s="139"/>
      <c r="EV121" s="139"/>
      <c r="EW121" s="139"/>
      <c r="EX121" s="139"/>
      <c r="EY121" s="139"/>
      <c r="EZ121" s="139"/>
      <c r="FA121" s="139"/>
      <c r="FB121" s="140"/>
      <c r="FE121" s="15"/>
      <c r="FF121" s="15"/>
      <c r="FG121" s="15"/>
      <c r="FJ121" s="70"/>
      <c r="FK121" s="103"/>
      <c r="FL121" s="104"/>
      <c r="FM121" s="104"/>
      <c r="FN121" s="104"/>
      <c r="FO121" s="104"/>
      <c r="FP121" s="105"/>
      <c r="FX121" s="15"/>
      <c r="FY121" s="15"/>
      <c r="FZ121" s="15"/>
      <c r="GA121" s="15"/>
      <c r="GB121" s="15"/>
      <c r="GC121" s="15"/>
      <c r="GD121" s="15"/>
      <c r="GE121" s="15"/>
      <c r="GF121" s="15"/>
      <c r="GG121" s="15"/>
      <c r="GH121" s="68"/>
      <c r="GI121" s="68"/>
      <c r="GJ121" s="68"/>
      <c r="GK121" s="68"/>
      <c r="GL121" s="68"/>
      <c r="GM121" s="68"/>
      <c r="GN121" s="68"/>
      <c r="GO121" s="15"/>
      <c r="GP121" s="15"/>
      <c r="GQ121" s="15"/>
      <c r="GR121" s="15"/>
      <c r="GS121" s="15"/>
    </row>
    <row r="122" spans="2:201" ht="4.5" customHeight="1" x14ac:dyDescent="0.2">
      <c r="B122" s="109" t="s">
        <v>1047</v>
      </c>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1"/>
      <c r="AM122" s="266"/>
      <c r="AN122" s="267"/>
      <c r="AO122" s="267"/>
      <c r="AP122" s="267"/>
      <c r="AQ122" s="267"/>
      <c r="AR122" s="267"/>
      <c r="AS122" s="267"/>
      <c r="AT122" s="267"/>
      <c r="AU122" s="270"/>
      <c r="AV122" s="270"/>
      <c r="AW122" s="270"/>
      <c r="AX122" s="270"/>
      <c r="AY122" s="270"/>
      <c r="AZ122" s="270"/>
      <c r="BA122" s="270"/>
      <c r="BB122" s="271"/>
      <c r="BC122" s="66"/>
      <c r="BD122" s="66"/>
      <c r="BE122" s="202"/>
      <c r="BF122" s="203"/>
      <c r="BG122" s="203"/>
      <c r="BH122" s="203"/>
      <c r="BI122" s="203"/>
      <c r="BJ122" s="203"/>
      <c r="BK122" s="203"/>
      <c r="BL122" s="203"/>
      <c r="BM122" s="161" t="str">
        <f>IF(BE122="","",IF(BE122&lt;1,0,BE122/AM122))</f>
        <v/>
      </c>
      <c r="BN122" s="161"/>
      <c r="BO122" s="161"/>
      <c r="BP122" s="161"/>
      <c r="BQ122" s="161"/>
      <c r="BR122" s="161"/>
      <c r="BS122" s="161"/>
      <c r="BT122" s="161"/>
      <c r="BU122" s="161" t="str">
        <f>IF(BE122="","",1-BM122)</f>
        <v/>
      </c>
      <c r="BV122" s="162"/>
      <c r="BW122" s="162"/>
      <c r="BX122" s="162"/>
      <c r="BY122" s="162"/>
      <c r="BZ122" s="162"/>
      <c r="CA122" s="162"/>
      <c r="CB122" s="163"/>
      <c r="CC122" s="66"/>
      <c r="CD122" s="66"/>
      <c r="CE122" s="202"/>
      <c r="CF122" s="203"/>
      <c r="CG122" s="203"/>
      <c r="CH122" s="203"/>
      <c r="CI122" s="203"/>
      <c r="CJ122" s="203"/>
      <c r="CK122" s="203"/>
      <c r="CL122" s="203"/>
      <c r="CM122" s="161" t="str">
        <f>IF(CE122="","",IF(CE122&lt;1,0,CE122/AM122))</f>
        <v/>
      </c>
      <c r="CN122" s="161"/>
      <c r="CO122" s="161"/>
      <c r="CP122" s="161"/>
      <c r="CQ122" s="161"/>
      <c r="CR122" s="161"/>
      <c r="CS122" s="161"/>
      <c r="CT122" s="161"/>
      <c r="CU122" s="161" t="str">
        <f>IF(CE122="","",1-CM122)</f>
        <v/>
      </c>
      <c r="CV122" s="162"/>
      <c r="CW122" s="162"/>
      <c r="CX122" s="162"/>
      <c r="CY122" s="162"/>
      <c r="CZ122" s="162"/>
      <c r="DA122" s="162"/>
      <c r="DB122" s="163"/>
      <c r="DC122" s="66"/>
      <c r="DD122" s="66"/>
      <c r="DE122" s="202"/>
      <c r="DF122" s="203"/>
      <c r="DG122" s="203"/>
      <c r="DH122" s="203"/>
      <c r="DI122" s="203"/>
      <c r="DJ122" s="203"/>
      <c r="DK122" s="203"/>
      <c r="DL122" s="203"/>
      <c r="DM122" s="161" t="str">
        <f>IF(DE122="","",IF(DE122&lt;1,0,DE122/AM122))</f>
        <v/>
      </c>
      <c r="DN122" s="161"/>
      <c r="DO122" s="161"/>
      <c r="DP122" s="161"/>
      <c r="DQ122" s="161"/>
      <c r="DR122" s="161"/>
      <c r="DS122" s="161"/>
      <c r="DT122" s="161"/>
      <c r="DU122" s="161" t="str">
        <f>IF(DE122="","",1-DM122)</f>
        <v/>
      </c>
      <c r="DV122" s="162"/>
      <c r="DW122" s="162"/>
      <c r="DX122" s="162"/>
      <c r="DY122" s="162"/>
      <c r="DZ122" s="162"/>
      <c r="EA122" s="162"/>
      <c r="EB122" s="163"/>
      <c r="EC122" s="66"/>
      <c r="ED122" s="66"/>
      <c r="EE122" s="202"/>
      <c r="EF122" s="203"/>
      <c r="EG122" s="203"/>
      <c r="EH122" s="203"/>
      <c r="EI122" s="203"/>
      <c r="EJ122" s="203"/>
      <c r="EK122" s="203"/>
      <c r="EL122" s="203"/>
      <c r="EM122" s="161" t="str">
        <f>IF(EE122="","",IF(EE122&lt;1,0,EE122/AM122))</f>
        <v/>
      </c>
      <c r="EN122" s="161"/>
      <c r="EO122" s="161"/>
      <c r="EP122" s="161"/>
      <c r="EQ122" s="161"/>
      <c r="ER122" s="161"/>
      <c r="ES122" s="161"/>
      <c r="ET122" s="161"/>
      <c r="EU122" s="161" t="str">
        <f>IF(EE122="","",1-EM122)</f>
        <v/>
      </c>
      <c r="EV122" s="162"/>
      <c r="EW122" s="162"/>
      <c r="EX122" s="162"/>
      <c r="EY122" s="162"/>
      <c r="EZ122" s="162"/>
      <c r="FA122" s="162"/>
      <c r="FB122" s="163"/>
      <c r="FE122" s="15"/>
      <c r="FF122" s="15"/>
      <c r="FG122" s="15"/>
      <c r="FJ122" s="70"/>
      <c r="FK122" s="103"/>
      <c r="FL122" s="104"/>
      <c r="FM122" s="104"/>
      <c r="FN122" s="104"/>
      <c r="FO122" s="104"/>
      <c r="FP122" s="105"/>
      <c r="FX122" s="15"/>
      <c r="FY122" s="15"/>
      <c r="FZ122" s="15"/>
      <c r="GA122" s="15"/>
      <c r="GB122" s="15"/>
      <c r="GC122" s="15"/>
      <c r="GD122" s="15"/>
      <c r="GE122" s="15"/>
      <c r="GF122" s="15"/>
      <c r="GG122" s="15"/>
      <c r="GH122" s="68"/>
      <c r="GI122" s="68"/>
      <c r="GJ122" s="68"/>
      <c r="GK122" s="68"/>
      <c r="GL122" s="68"/>
      <c r="GM122" s="68"/>
      <c r="GN122" s="68"/>
      <c r="GO122" s="15"/>
      <c r="GP122" s="15"/>
      <c r="GQ122" s="15"/>
      <c r="GR122" s="15"/>
      <c r="GS122" s="15"/>
    </row>
    <row r="123" spans="2:201" ht="4.5" customHeight="1" x14ac:dyDescent="0.2">
      <c r="B123" s="112"/>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4"/>
      <c r="AM123" s="266"/>
      <c r="AN123" s="267"/>
      <c r="AO123" s="267"/>
      <c r="AP123" s="267"/>
      <c r="AQ123" s="267"/>
      <c r="AR123" s="267"/>
      <c r="AS123" s="267"/>
      <c r="AT123" s="267"/>
      <c r="AU123" s="270"/>
      <c r="AV123" s="270"/>
      <c r="AW123" s="270"/>
      <c r="AX123" s="270"/>
      <c r="AY123" s="270"/>
      <c r="AZ123" s="270"/>
      <c r="BA123" s="270"/>
      <c r="BB123" s="271"/>
      <c r="BC123" s="66"/>
      <c r="BD123" s="66"/>
      <c r="BE123" s="202"/>
      <c r="BF123" s="203"/>
      <c r="BG123" s="203"/>
      <c r="BH123" s="203"/>
      <c r="BI123" s="203"/>
      <c r="BJ123" s="203"/>
      <c r="BK123" s="203"/>
      <c r="BL123" s="203"/>
      <c r="BM123" s="161"/>
      <c r="BN123" s="161"/>
      <c r="BO123" s="161"/>
      <c r="BP123" s="161"/>
      <c r="BQ123" s="161"/>
      <c r="BR123" s="161"/>
      <c r="BS123" s="161"/>
      <c r="BT123" s="161"/>
      <c r="BU123" s="162"/>
      <c r="BV123" s="162"/>
      <c r="BW123" s="162"/>
      <c r="BX123" s="162"/>
      <c r="BY123" s="162"/>
      <c r="BZ123" s="162"/>
      <c r="CA123" s="162"/>
      <c r="CB123" s="163"/>
      <c r="CC123" s="66"/>
      <c r="CD123" s="66"/>
      <c r="CE123" s="202"/>
      <c r="CF123" s="203"/>
      <c r="CG123" s="203"/>
      <c r="CH123" s="203"/>
      <c r="CI123" s="203"/>
      <c r="CJ123" s="203"/>
      <c r="CK123" s="203"/>
      <c r="CL123" s="203"/>
      <c r="CM123" s="161"/>
      <c r="CN123" s="161"/>
      <c r="CO123" s="161"/>
      <c r="CP123" s="161"/>
      <c r="CQ123" s="161"/>
      <c r="CR123" s="161"/>
      <c r="CS123" s="161"/>
      <c r="CT123" s="161"/>
      <c r="CU123" s="162"/>
      <c r="CV123" s="162"/>
      <c r="CW123" s="162"/>
      <c r="CX123" s="162"/>
      <c r="CY123" s="162"/>
      <c r="CZ123" s="162"/>
      <c r="DA123" s="162"/>
      <c r="DB123" s="163"/>
      <c r="DC123" s="66"/>
      <c r="DD123" s="66"/>
      <c r="DE123" s="202"/>
      <c r="DF123" s="203"/>
      <c r="DG123" s="203"/>
      <c r="DH123" s="203"/>
      <c r="DI123" s="203"/>
      <c r="DJ123" s="203"/>
      <c r="DK123" s="203"/>
      <c r="DL123" s="203"/>
      <c r="DM123" s="161"/>
      <c r="DN123" s="161"/>
      <c r="DO123" s="161"/>
      <c r="DP123" s="161"/>
      <c r="DQ123" s="161"/>
      <c r="DR123" s="161"/>
      <c r="DS123" s="161"/>
      <c r="DT123" s="161"/>
      <c r="DU123" s="162"/>
      <c r="DV123" s="162"/>
      <c r="DW123" s="162"/>
      <c r="DX123" s="162"/>
      <c r="DY123" s="162"/>
      <c r="DZ123" s="162"/>
      <c r="EA123" s="162"/>
      <c r="EB123" s="163"/>
      <c r="EC123" s="66"/>
      <c r="ED123" s="66"/>
      <c r="EE123" s="202"/>
      <c r="EF123" s="203"/>
      <c r="EG123" s="203"/>
      <c r="EH123" s="203"/>
      <c r="EI123" s="203"/>
      <c r="EJ123" s="203"/>
      <c r="EK123" s="203"/>
      <c r="EL123" s="203"/>
      <c r="EM123" s="161"/>
      <c r="EN123" s="161"/>
      <c r="EO123" s="161"/>
      <c r="EP123" s="161"/>
      <c r="EQ123" s="161"/>
      <c r="ER123" s="161"/>
      <c r="ES123" s="161"/>
      <c r="ET123" s="161"/>
      <c r="EU123" s="162"/>
      <c r="EV123" s="162"/>
      <c r="EW123" s="162"/>
      <c r="EX123" s="162"/>
      <c r="EY123" s="162"/>
      <c r="EZ123" s="162"/>
      <c r="FA123" s="162"/>
      <c r="FB123" s="163"/>
      <c r="FE123" s="15"/>
      <c r="FF123" s="15"/>
      <c r="FG123" s="15"/>
      <c r="FJ123" s="70"/>
      <c r="FK123" s="103"/>
      <c r="FL123" s="104"/>
      <c r="FM123" s="104"/>
      <c r="FN123" s="104"/>
      <c r="FO123" s="104"/>
      <c r="FP123" s="105"/>
      <c r="FX123" s="15"/>
      <c r="FY123" s="15"/>
      <c r="FZ123" s="15"/>
      <c r="GA123" s="15"/>
      <c r="GB123" s="15"/>
      <c r="GC123" s="15"/>
      <c r="GD123" s="15"/>
      <c r="GE123" s="15"/>
      <c r="GF123" s="15"/>
      <c r="GG123" s="15"/>
      <c r="GH123" s="68"/>
      <c r="GI123" s="68"/>
      <c r="GJ123" s="68"/>
      <c r="GK123" s="68"/>
      <c r="GL123" s="68"/>
      <c r="GM123" s="68"/>
      <c r="GN123" s="68"/>
      <c r="GO123" s="15"/>
      <c r="GP123" s="15"/>
      <c r="GQ123" s="15"/>
      <c r="GR123" s="15"/>
      <c r="GS123" s="15"/>
    </row>
    <row r="124" spans="2:201" ht="4.5" customHeight="1" thickBot="1" x14ac:dyDescent="0.25">
      <c r="B124" s="185"/>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7"/>
      <c r="AM124" s="268"/>
      <c r="AN124" s="269"/>
      <c r="AO124" s="269"/>
      <c r="AP124" s="269"/>
      <c r="AQ124" s="269"/>
      <c r="AR124" s="269"/>
      <c r="AS124" s="269"/>
      <c r="AT124" s="269"/>
      <c r="AU124" s="272"/>
      <c r="AV124" s="272"/>
      <c r="AW124" s="272"/>
      <c r="AX124" s="272"/>
      <c r="AY124" s="272"/>
      <c r="AZ124" s="272"/>
      <c r="BA124" s="272"/>
      <c r="BB124" s="273"/>
      <c r="BC124" s="66"/>
      <c r="BD124" s="66"/>
      <c r="BE124" s="241"/>
      <c r="BF124" s="242"/>
      <c r="BG124" s="242"/>
      <c r="BH124" s="242"/>
      <c r="BI124" s="242"/>
      <c r="BJ124" s="242"/>
      <c r="BK124" s="242"/>
      <c r="BL124" s="242"/>
      <c r="BM124" s="239"/>
      <c r="BN124" s="239"/>
      <c r="BO124" s="239"/>
      <c r="BP124" s="239"/>
      <c r="BQ124" s="239"/>
      <c r="BR124" s="239"/>
      <c r="BS124" s="239"/>
      <c r="BT124" s="239"/>
      <c r="BU124" s="164"/>
      <c r="BV124" s="164"/>
      <c r="BW124" s="164"/>
      <c r="BX124" s="164"/>
      <c r="BY124" s="164"/>
      <c r="BZ124" s="164"/>
      <c r="CA124" s="164"/>
      <c r="CB124" s="165"/>
      <c r="CC124" s="66"/>
      <c r="CD124" s="66"/>
      <c r="CE124" s="241"/>
      <c r="CF124" s="242"/>
      <c r="CG124" s="242"/>
      <c r="CH124" s="242"/>
      <c r="CI124" s="242"/>
      <c r="CJ124" s="242"/>
      <c r="CK124" s="242"/>
      <c r="CL124" s="242"/>
      <c r="CM124" s="239"/>
      <c r="CN124" s="239"/>
      <c r="CO124" s="239"/>
      <c r="CP124" s="239"/>
      <c r="CQ124" s="239"/>
      <c r="CR124" s="239"/>
      <c r="CS124" s="239"/>
      <c r="CT124" s="239"/>
      <c r="CU124" s="164"/>
      <c r="CV124" s="164"/>
      <c r="CW124" s="164"/>
      <c r="CX124" s="164"/>
      <c r="CY124" s="164"/>
      <c r="CZ124" s="164"/>
      <c r="DA124" s="164"/>
      <c r="DB124" s="165"/>
      <c r="DC124" s="66"/>
      <c r="DD124" s="66"/>
      <c r="DE124" s="241"/>
      <c r="DF124" s="242"/>
      <c r="DG124" s="242"/>
      <c r="DH124" s="242"/>
      <c r="DI124" s="242"/>
      <c r="DJ124" s="242"/>
      <c r="DK124" s="242"/>
      <c r="DL124" s="242"/>
      <c r="DM124" s="239"/>
      <c r="DN124" s="239"/>
      <c r="DO124" s="239"/>
      <c r="DP124" s="239"/>
      <c r="DQ124" s="239"/>
      <c r="DR124" s="239"/>
      <c r="DS124" s="239"/>
      <c r="DT124" s="239"/>
      <c r="DU124" s="164"/>
      <c r="DV124" s="164"/>
      <c r="DW124" s="164"/>
      <c r="DX124" s="164"/>
      <c r="DY124" s="164"/>
      <c r="DZ124" s="164"/>
      <c r="EA124" s="164"/>
      <c r="EB124" s="165"/>
      <c r="EC124" s="66"/>
      <c r="ED124" s="66"/>
      <c r="EE124" s="241"/>
      <c r="EF124" s="242"/>
      <c r="EG124" s="242"/>
      <c r="EH124" s="242"/>
      <c r="EI124" s="242"/>
      <c r="EJ124" s="242"/>
      <c r="EK124" s="242"/>
      <c r="EL124" s="242"/>
      <c r="EM124" s="239"/>
      <c r="EN124" s="239"/>
      <c r="EO124" s="239"/>
      <c r="EP124" s="239"/>
      <c r="EQ124" s="239"/>
      <c r="ER124" s="239"/>
      <c r="ES124" s="239"/>
      <c r="ET124" s="239"/>
      <c r="EU124" s="164"/>
      <c r="EV124" s="164"/>
      <c r="EW124" s="164"/>
      <c r="EX124" s="164"/>
      <c r="EY124" s="164"/>
      <c r="EZ124" s="164"/>
      <c r="FA124" s="164"/>
      <c r="FB124" s="165"/>
      <c r="FE124" s="15"/>
      <c r="FF124" s="15"/>
      <c r="FG124" s="15"/>
      <c r="FJ124" s="70"/>
      <c r="FK124" s="103"/>
      <c r="FL124" s="104"/>
      <c r="FM124" s="104"/>
      <c r="FN124" s="104"/>
      <c r="FO124" s="104"/>
      <c r="FP124" s="105"/>
      <c r="FX124" s="15"/>
      <c r="FY124" s="15"/>
      <c r="FZ124" s="15"/>
      <c r="GA124" s="15"/>
      <c r="GB124" s="15"/>
      <c r="GC124" s="15"/>
      <c r="GD124" s="15"/>
      <c r="GE124" s="15"/>
      <c r="GF124" s="15"/>
      <c r="GG124" s="15"/>
      <c r="GH124" s="68"/>
      <c r="GI124" s="68"/>
      <c r="GJ124" s="68"/>
      <c r="GK124" s="68"/>
      <c r="GL124" s="68"/>
      <c r="GM124" s="68"/>
      <c r="GN124" s="68"/>
      <c r="GO124" s="15"/>
      <c r="GP124" s="15"/>
      <c r="GQ124" s="15"/>
      <c r="GR124" s="15"/>
      <c r="GS124" s="15"/>
    </row>
    <row r="125" spans="2:201" ht="5.0999999999999996" customHeight="1" x14ac:dyDescent="0.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4"/>
      <c r="BO125" s="24"/>
      <c r="BP125" s="24"/>
      <c r="BQ125" s="25"/>
      <c r="BR125" s="25"/>
      <c r="BS125" s="25"/>
      <c r="BT125" s="21"/>
      <c r="BU125" s="21"/>
      <c r="BV125" s="21"/>
      <c r="BW125" s="21"/>
      <c r="BX125" s="21"/>
      <c r="BY125" s="21"/>
      <c r="BZ125" s="21"/>
      <c r="CA125" s="21"/>
      <c r="CB125" s="21"/>
      <c r="CC125" s="18"/>
      <c r="CD125" s="19"/>
      <c r="CE125" s="19"/>
      <c r="CF125" s="19"/>
      <c r="CG125" s="19"/>
      <c r="CH125" s="19"/>
      <c r="CI125" s="19"/>
      <c r="CJ125" s="19"/>
      <c r="CK125" s="19"/>
      <c r="CL125" s="20"/>
      <c r="CM125" s="20"/>
      <c r="CN125" s="19"/>
      <c r="CO125" s="19"/>
      <c r="CP125" s="19"/>
      <c r="CQ125" s="19"/>
      <c r="CR125" s="19"/>
      <c r="CS125" s="19"/>
      <c r="CT125" s="19"/>
      <c r="CU125" s="19"/>
      <c r="CV125" s="19"/>
      <c r="CW125" s="19"/>
      <c r="CX125" s="19"/>
      <c r="CY125" s="19"/>
      <c r="CZ125" s="19"/>
      <c r="DA125" s="19"/>
      <c r="DB125" s="19"/>
      <c r="DC125" s="19"/>
      <c r="DD125" s="21"/>
      <c r="DE125" s="22"/>
      <c r="DF125" s="22"/>
      <c r="DG125" s="22"/>
      <c r="DH125" s="22"/>
      <c r="DI125" s="22"/>
      <c r="DJ125" s="22"/>
      <c r="DK125" s="22"/>
      <c r="DL125" s="22"/>
      <c r="DM125" s="22"/>
      <c r="DN125" s="22"/>
      <c r="DO125" s="22"/>
      <c r="DP125" s="17"/>
      <c r="DQ125" s="17"/>
      <c r="DR125" s="17"/>
      <c r="FC125" s="15"/>
      <c r="FD125" s="15"/>
      <c r="FE125" s="15"/>
      <c r="FF125" s="15"/>
      <c r="FG125" s="15"/>
      <c r="FJ125" s="16"/>
      <c r="FK125" s="103"/>
      <c r="FL125" s="104"/>
      <c r="FM125" s="104"/>
      <c r="FN125" s="104"/>
      <c r="FO125" s="104"/>
      <c r="FP125" s="105"/>
    </row>
    <row r="126" spans="2:201" ht="5.0999999999999996" customHeight="1" x14ac:dyDescent="0.2">
      <c r="B126" s="166" t="s">
        <v>1156</v>
      </c>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72"/>
      <c r="Y126" s="72"/>
      <c r="Z126" s="72"/>
      <c r="AA126" s="21"/>
      <c r="AB126" s="21"/>
      <c r="AE126" s="69"/>
      <c r="AF126" s="69"/>
      <c r="AG126" s="69"/>
      <c r="AH126" s="69"/>
      <c r="AI126" s="69"/>
      <c r="AJ126" s="69"/>
      <c r="AK126" s="69"/>
      <c r="AL126" s="69"/>
      <c r="AM126" s="306" t="s">
        <v>1126</v>
      </c>
      <c r="AN126" s="306"/>
      <c r="AO126" s="306"/>
      <c r="AP126" s="306"/>
      <c r="AQ126" s="306"/>
      <c r="AR126" s="306"/>
      <c r="BB126" s="21"/>
      <c r="BC126" s="21"/>
      <c r="BD126" s="21"/>
      <c r="BE126" s="21"/>
      <c r="BF126" s="21"/>
      <c r="BG126" s="21"/>
      <c r="BH126" s="63"/>
      <c r="BI126" s="63"/>
      <c r="BJ126" s="63"/>
      <c r="BK126" s="63"/>
      <c r="BL126" s="63"/>
      <c r="BM126" s="63"/>
      <c r="BN126" s="21"/>
      <c r="BO126" s="21"/>
      <c r="BP126" s="21"/>
      <c r="BQ126" s="21"/>
      <c r="BR126" s="21"/>
      <c r="BS126" s="21"/>
      <c r="BT126" s="21"/>
      <c r="BU126" s="21"/>
      <c r="BV126" s="21"/>
      <c r="BW126" s="21"/>
      <c r="BX126" s="21"/>
      <c r="BY126" s="168" t="s">
        <v>1127</v>
      </c>
      <c r="BZ126" s="168"/>
      <c r="CA126" s="168"/>
      <c r="CB126" s="168"/>
      <c r="CC126" s="168"/>
      <c r="CD126" s="168"/>
      <c r="CE126" s="168"/>
      <c r="CF126" s="168"/>
      <c r="CG126" s="168"/>
      <c r="CH126" s="168"/>
      <c r="CI126" s="168"/>
      <c r="CJ126" s="168"/>
      <c r="CK126" s="168"/>
      <c r="CL126" s="168"/>
      <c r="CM126" s="168"/>
      <c r="CN126" s="168"/>
      <c r="CO126" s="168"/>
      <c r="CP126" s="168"/>
      <c r="CQ126" s="168"/>
      <c r="CU126" s="167" t="s">
        <v>1128</v>
      </c>
      <c r="CV126" s="167"/>
      <c r="CW126" s="167"/>
      <c r="CX126" s="167"/>
      <c r="CY126" s="167"/>
      <c r="CZ126" s="167"/>
      <c r="DA126" s="167"/>
      <c r="DB126" s="167"/>
      <c r="DC126" s="167"/>
      <c r="DD126" s="167"/>
      <c r="DE126" s="167"/>
      <c r="DF126" s="167"/>
      <c r="DG126" s="167"/>
      <c r="DH126" s="167"/>
      <c r="DI126" s="167"/>
      <c r="DJ126" s="167"/>
      <c r="DP126" s="19"/>
      <c r="DQ126" s="19"/>
      <c r="DR126" s="19"/>
      <c r="DS126" s="19"/>
      <c r="DT126" s="19"/>
      <c r="DU126" s="21"/>
      <c r="DV126" s="22"/>
      <c r="DW126" s="22"/>
      <c r="DX126" s="22"/>
      <c r="DY126" s="22"/>
      <c r="DZ126" s="22"/>
      <c r="EA126" s="22"/>
      <c r="EB126" s="22"/>
      <c r="EC126" s="22"/>
      <c r="ED126" s="22"/>
      <c r="EE126" s="22"/>
      <c r="EF126" s="22"/>
      <c r="EI126" s="168" t="s">
        <v>1157</v>
      </c>
      <c r="EJ126" s="168"/>
      <c r="EK126" s="168"/>
      <c r="EL126" s="168"/>
      <c r="EM126" s="168"/>
      <c r="EN126" s="168"/>
      <c r="EO126" s="168"/>
      <c r="EP126" s="168"/>
      <c r="EQ126" s="168"/>
      <c r="ER126" s="168"/>
      <c r="ES126" s="168"/>
      <c r="ET126" s="168"/>
      <c r="EU126" s="168"/>
      <c r="EV126" s="168"/>
      <c r="EW126" s="168"/>
      <c r="EX126" s="168"/>
      <c r="EY126" s="168"/>
      <c r="EZ126" s="168"/>
      <c r="FA126" s="168"/>
      <c r="FC126" s="15"/>
      <c r="FD126" s="15"/>
      <c r="FE126" s="15"/>
      <c r="FF126" s="15"/>
      <c r="FG126" s="15"/>
      <c r="FJ126" s="16"/>
      <c r="FK126" s="103"/>
      <c r="FL126" s="104"/>
      <c r="FM126" s="104"/>
      <c r="FN126" s="104"/>
      <c r="FO126" s="104"/>
      <c r="FP126" s="105"/>
    </row>
    <row r="127" spans="2:201" ht="5.0999999999999996" customHeight="1" x14ac:dyDescent="0.2">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72"/>
      <c r="Y127" s="72"/>
      <c r="Z127" s="72"/>
      <c r="AA127" s="21"/>
      <c r="AB127" s="21"/>
      <c r="AE127" s="95"/>
      <c r="AF127" s="95"/>
      <c r="AG127" s="95"/>
      <c r="AH127" s="95"/>
      <c r="AI127" s="95"/>
      <c r="AJ127" s="95"/>
      <c r="AK127" s="95"/>
      <c r="AL127" s="95"/>
      <c r="AM127" s="307"/>
      <c r="AN127" s="307"/>
      <c r="AO127" s="307"/>
      <c r="AP127" s="307"/>
      <c r="AQ127" s="307"/>
      <c r="AR127" s="307"/>
      <c r="BB127" s="21"/>
      <c r="BC127" s="21"/>
      <c r="BD127" s="21"/>
      <c r="BE127" s="21"/>
      <c r="BF127" s="21"/>
      <c r="BG127" s="21"/>
      <c r="BH127" s="63"/>
      <c r="BI127" s="63"/>
      <c r="BJ127" s="63"/>
      <c r="BK127" s="63"/>
      <c r="BL127" s="63"/>
      <c r="BM127" s="63"/>
      <c r="BN127" s="21"/>
      <c r="BO127" s="21"/>
      <c r="BP127" s="21"/>
      <c r="BQ127" s="21"/>
      <c r="BR127" s="21"/>
      <c r="BS127" s="21"/>
      <c r="BT127" s="21"/>
      <c r="BU127" s="21"/>
      <c r="BV127" s="21"/>
      <c r="BW127" s="21"/>
      <c r="BX127" s="21"/>
      <c r="BY127" s="169"/>
      <c r="BZ127" s="169"/>
      <c r="CA127" s="169"/>
      <c r="CB127" s="169"/>
      <c r="CC127" s="169"/>
      <c r="CD127" s="169"/>
      <c r="CE127" s="169"/>
      <c r="CF127" s="169"/>
      <c r="CG127" s="169"/>
      <c r="CH127" s="169"/>
      <c r="CI127" s="169"/>
      <c r="CJ127" s="169"/>
      <c r="CK127" s="169"/>
      <c r="CL127" s="169"/>
      <c r="CM127" s="169"/>
      <c r="CN127" s="169"/>
      <c r="CO127" s="169"/>
      <c r="CP127" s="169"/>
      <c r="CQ127" s="169"/>
      <c r="CU127" s="167"/>
      <c r="CV127" s="167"/>
      <c r="CW127" s="167"/>
      <c r="CX127" s="167"/>
      <c r="CY127" s="167"/>
      <c r="CZ127" s="167"/>
      <c r="DA127" s="167"/>
      <c r="DB127" s="167"/>
      <c r="DC127" s="167"/>
      <c r="DD127" s="167"/>
      <c r="DE127" s="167"/>
      <c r="DF127" s="167"/>
      <c r="DG127" s="167"/>
      <c r="DH127" s="167"/>
      <c r="DI127" s="167"/>
      <c r="DJ127" s="167"/>
      <c r="DP127" s="19"/>
      <c r="DQ127" s="19"/>
      <c r="DR127" s="19"/>
      <c r="DS127" s="19"/>
      <c r="DT127" s="19"/>
      <c r="DU127" s="21"/>
      <c r="DV127" s="22"/>
      <c r="DW127" s="22"/>
      <c r="DX127" s="22"/>
      <c r="DY127" s="22"/>
      <c r="DZ127" s="22"/>
      <c r="EA127" s="22"/>
      <c r="EB127" s="22"/>
      <c r="EC127" s="22"/>
      <c r="ED127" s="22"/>
      <c r="EE127" s="22"/>
      <c r="EF127" s="22"/>
      <c r="EI127" s="169"/>
      <c r="EJ127" s="169"/>
      <c r="EK127" s="169"/>
      <c r="EL127" s="169"/>
      <c r="EM127" s="169"/>
      <c r="EN127" s="169"/>
      <c r="EO127" s="169"/>
      <c r="EP127" s="169"/>
      <c r="EQ127" s="169"/>
      <c r="ER127" s="169"/>
      <c r="ES127" s="169"/>
      <c r="ET127" s="169"/>
      <c r="EU127" s="169"/>
      <c r="EV127" s="169"/>
      <c r="EW127" s="169"/>
      <c r="EX127" s="169"/>
      <c r="EY127" s="169"/>
      <c r="EZ127" s="169"/>
      <c r="FA127" s="169"/>
      <c r="FC127" s="15"/>
      <c r="FD127" s="15"/>
      <c r="FE127" s="15"/>
      <c r="FF127" s="15"/>
      <c r="FG127" s="15"/>
      <c r="FJ127" s="16"/>
      <c r="FK127" s="103"/>
      <c r="FL127" s="104"/>
      <c r="FM127" s="104"/>
      <c r="FN127" s="104"/>
      <c r="FO127" s="104"/>
      <c r="FP127" s="105"/>
    </row>
    <row r="128" spans="2:201" ht="5.0999999999999996" customHeight="1" x14ac:dyDescent="0.2">
      <c r="B128" s="118" t="s">
        <v>1022</v>
      </c>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20"/>
      <c r="AK128" s="43"/>
      <c r="AL128" s="43"/>
      <c r="AM128" s="118" t="s">
        <v>1022</v>
      </c>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20"/>
      <c r="BW128" s="24"/>
      <c r="BX128" s="24"/>
      <c r="BY128" s="118" t="s">
        <v>1022</v>
      </c>
      <c r="BZ128" s="119"/>
      <c r="CA128" s="119"/>
      <c r="CB128" s="119"/>
      <c r="CC128" s="119"/>
      <c r="CD128" s="119"/>
      <c r="CE128" s="119"/>
      <c r="CF128" s="119"/>
      <c r="CG128" s="119"/>
      <c r="CH128" s="119"/>
      <c r="CI128" s="119"/>
      <c r="CJ128" s="119"/>
      <c r="CK128" s="119"/>
      <c r="CL128" s="119"/>
      <c r="CM128" s="119"/>
      <c r="CN128" s="119"/>
      <c r="CO128" s="119"/>
      <c r="CP128" s="119"/>
      <c r="CQ128" s="119"/>
      <c r="CR128" s="120"/>
      <c r="CS128" s="24"/>
      <c r="CT128" s="24"/>
      <c r="CU128" s="330" t="s">
        <v>1022</v>
      </c>
      <c r="CV128" s="331"/>
      <c r="CW128" s="331"/>
      <c r="CX128" s="331"/>
      <c r="CY128" s="331"/>
      <c r="CZ128" s="331"/>
      <c r="DA128" s="331"/>
      <c r="DB128" s="331"/>
      <c r="DC128" s="331"/>
      <c r="DD128" s="331"/>
      <c r="DE128" s="331"/>
      <c r="DF128" s="331"/>
      <c r="DG128" s="331"/>
      <c r="DH128" s="331"/>
      <c r="DI128" s="331"/>
      <c r="DJ128" s="331"/>
      <c r="DK128" s="331"/>
      <c r="DL128" s="331"/>
      <c r="DM128" s="331"/>
      <c r="DN128" s="331"/>
      <c r="DO128" s="331"/>
      <c r="DP128" s="331"/>
      <c r="DQ128" s="331"/>
      <c r="DR128" s="331"/>
      <c r="DS128" s="331"/>
      <c r="DT128" s="331"/>
      <c r="DU128" s="331"/>
      <c r="DV128" s="331"/>
      <c r="DW128" s="331"/>
      <c r="DX128" s="331"/>
      <c r="DY128" s="331"/>
      <c r="DZ128" s="331"/>
      <c r="EA128" s="331"/>
      <c r="EB128" s="331"/>
      <c r="EC128" s="331"/>
      <c r="ED128" s="331"/>
      <c r="EE128" s="331"/>
      <c r="EF128" s="332"/>
      <c r="EI128" s="339" t="s">
        <v>1022</v>
      </c>
      <c r="EJ128" s="340"/>
      <c r="EK128" s="340"/>
      <c r="EL128" s="340"/>
      <c r="EM128" s="340"/>
      <c r="EN128" s="340"/>
      <c r="EO128" s="340"/>
      <c r="EP128" s="340"/>
      <c r="EQ128" s="340"/>
      <c r="ER128" s="340"/>
      <c r="ES128" s="340"/>
      <c r="ET128" s="340"/>
      <c r="EU128" s="340"/>
      <c r="EV128" s="340"/>
      <c r="EW128" s="340"/>
      <c r="EX128" s="340"/>
      <c r="EY128" s="340"/>
      <c r="EZ128" s="340"/>
      <c r="FA128" s="340"/>
      <c r="FB128" s="341"/>
      <c r="FC128" s="15"/>
      <c r="FD128" s="15"/>
      <c r="FE128" s="15"/>
      <c r="FF128" s="15"/>
      <c r="FG128" s="15"/>
      <c r="FJ128" s="16"/>
      <c r="FK128" s="103"/>
      <c r="FL128" s="104"/>
      <c r="FM128" s="104"/>
      <c r="FN128" s="104"/>
      <c r="FO128" s="104"/>
      <c r="FP128" s="105"/>
    </row>
    <row r="129" spans="2:234" ht="5.0999999999999996" customHeight="1" x14ac:dyDescent="0.2">
      <c r="B129" s="121"/>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3"/>
      <c r="AK129" s="43"/>
      <c r="AL129" s="43"/>
      <c r="AM129" s="121"/>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123"/>
      <c r="BW129" s="24"/>
      <c r="BX129" s="24"/>
      <c r="BY129" s="121"/>
      <c r="BZ129" s="122"/>
      <c r="CA129" s="122"/>
      <c r="CB129" s="122"/>
      <c r="CC129" s="122"/>
      <c r="CD129" s="122"/>
      <c r="CE129" s="122"/>
      <c r="CF129" s="122"/>
      <c r="CG129" s="122"/>
      <c r="CH129" s="122"/>
      <c r="CI129" s="122"/>
      <c r="CJ129" s="122"/>
      <c r="CK129" s="122"/>
      <c r="CL129" s="122"/>
      <c r="CM129" s="122"/>
      <c r="CN129" s="122"/>
      <c r="CO129" s="122"/>
      <c r="CP129" s="122"/>
      <c r="CQ129" s="122"/>
      <c r="CR129" s="123"/>
      <c r="CS129" s="24"/>
      <c r="CT129" s="24"/>
      <c r="CU129" s="333"/>
      <c r="CV129" s="334"/>
      <c r="CW129" s="334"/>
      <c r="CX129" s="334"/>
      <c r="CY129" s="334"/>
      <c r="CZ129" s="334"/>
      <c r="DA129" s="334"/>
      <c r="DB129" s="334"/>
      <c r="DC129" s="334"/>
      <c r="DD129" s="334"/>
      <c r="DE129" s="334"/>
      <c r="DF129" s="334"/>
      <c r="DG129" s="334"/>
      <c r="DH129" s="334"/>
      <c r="DI129" s="334"/>
      <c r="DJ129" s="334"/>
      <c r="DK129" s="334"/>
      <c r="DL129" s="334"/>
      <c r="DM129" s="334"/>
      <c r="DN129" s="334"/>
      <c r="DO129" s="334"/>
      <c r="DP129" s="334"/>
      <c r="DQ129" s="334"/>
      <c r="DR129" s="334"/>
      <c r="DS129" s="334"/>
      <c r="DT129" s="334"/>
      <c r="DU129" s="334"/>
      <c r="DV129" s="334"/>
      <c r="DW129" s="334"/>
      <c r="DX129" s="334"/>
      <c r="DY129" s="334"/>
      <c r="DZ129" s="334"/>
      <c r="EA129" s="334"/>
      <c r="EB129" s="334"/>
      <c r="EC129" s="334"/>
      <c r="ED129" s="334"/>
      <c r="EE129" s="334"/>
      <c r="EF129" s="335"/>
      <c r="EI129" s="342"/>
      <c r="EJ129" s="343"/>
      <c r="EK129" s="343"/>
      <c r="EL129" s="343"/>
      <c r="EM129" s="343"/>
      <c r="EN129" s="343"/>
      <c r="EO129" s="343"/>
      <c r="EP129" s="343"/>
      <c r="EQ129" s="343"/>
      <c r="ER129" s="343"/>
      <c r="ES129" s="343"/>
      <c r="ET129" s="343"/>
      <c r="EU129" s="343"/>
      <c r="EV129" s="343"/>
      <c r="EW129" s="343"/>
      <c r="EX129" s="343"/>
      <c r="EY129" s="343"/>
      <c r="EZ129" s="343"/>
      <c r="FA129" s="343"/>
      <c r="FB129" s="344"/>
      <c r="FC129" s="15"/>
      <c r="FD129" s="15"/>
      <c r="FE129" s="15"/>
      <c r="FF129" s="15"/>
      <c r="FG129" s="15"/>
      <c r="FJ129" s="16"/>
      <c r="FK129" s="103"/>
      <c r="FL129" s="104"/>
      <c r="FM129" s="104"/>
      <c r="FN129" s="104"/>
      <c r="FO129" s="104"/>
      <c r="FP129" s="105"/>
    </row>
    <row r="130" spans="2:234" ht="5.0999999999999996" customHeight="1" x14ac:dyDescent="0.2">
      <c r="B130" s="124"/>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6"/>
      <c r="AK130" s="43"/>
      <c r="AL130" s="43"/>
      <c r="AM130" s="124"/>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6"/>
      <c r="BW130" s="24"/>
      <c r="BX130" s="24"/>
      <c r="BY130" s="124"/>
      <c r="BZ130" s="125"/>
      <c r="CA130" s="125"/>
      <c r="CB130" s="125"/>
      <c r="CC130" s="125"/>
      <c r="CD130" s="125"/>
      <c r="CE130" s="125"/>
      <c r="CF130" s="125"/>
      <c r="CG130" s="125"/>
      <c r="CH130" s="125"/>
      <c r="CI130" s="125"/>
      <c r="CJ130" s="125"/>
      <c r="CK130" s="125"/>
      <c r="CL130" s="125"/>
      <c r="CM130" s="125"/>
      <c r="CN130" s="125"/>
      <c r="CO130" s="125"/>
      <c r="CP130" s="125"/>
      <c r="CQ130" s="125"/>
      <c r="CR130" s="126"/>
      <c r="CS130" s="24"/>
      <c r="CT130" s="24"/>
      <c r="CU130" s="336"/>
      <c r="CV130" s="337"/>
      <c r="CW130" s="337"/>
      <c r="CX130" s="337"/>
      <c r="CY130" s="337"/>
      <c r="CZ130" s="337"/>
      <c r="DA130" s="337"/>
      <c r="DB130" s="337"/>
      <c r="DC130" s="337"/>
      <c r="DD130" s="337"/>
      <c r="DE130" s="337"/>
      <c r="DF130" s="337"/>
      <c r="DG130" s="337"/>
      <c r="DH130" s="337"/>
      <c r="DI130" s="337"/>
      <c r="DJ130" s="337"/>
      <c r="DK130" s="337"/>
      <c r="DL130" s="337"/>
      <c r="DM130" s="337"/>
      <c r="DN130" s="337"/>
      <c r="DO130" s="337"/>
      <c r="DP130" s="337"/>
      <c r="DQ130" s="337"/>
      <c r="DR130" s="337"/>
      <c r="DS130" s="337"/>
      <c r="DT130" s="337"/>
      <c r="DU130" s="337"/>
      <c r="DV130" s="337"/>
      <c r="DW130" s="337"/>
      <c r="DX130" s="337"/>
      <c r="DY130" s="337"/>
      <c r="DZ130" s="337"/>
      <c r="EA130" s="337"/>
      <c r="EB130" s="337"/>
      <c r="EC130" s="337"/>
      <c r="ED130" s="337"/>
      <c r="EE130" s="337"/>
      <c r="EF130" s="338"/>
      <c r="EI130" s="345"/>
      <c r="EJ130" s="346"/>
      <c r="EK130" s="346"/>
      <c r="EL130" s="346"/>
      <c r="EM130" s="346"/>
      <c r="EN130" s="346"/>
      <c r="EO130" s="346"/>
      <c r="EP130" s="346"/>
      <c r="EQ130" s="346"/>
      <c r="ER130" s="346"/>
      <c r="ES130" s="346"/>
      <c r="ET130" s="346"/>
      <c r="EU130" s="346"/>
      <c r="EV130" s="346"/>
      <c r="EW130" s="346"/>
      <c r="EX130" s="346"/>
      <c r="EY130" s="346"/>
      <c r="EZ130" s="346"/>
      <c r="FA130" s="346"/>
      <c r="FB130" s="347"/>
      <c r="FC130" s="15"/>
      <c r="FD130" s="15"/>
      <c r="FE130" s="15"/>
      <c r="FF130" s="15"/>
      <c r="FG130" s="15"/>
      <c r="FJ130" s="16"/>
      <c r="FK130" s="106"/>
      <c r="FL130" s="107"/>
      <c r="FM130" s="107"/>
      <c r="FN130" s="107"/>
      <c r="FO130" s="107"/>
      <c r="FP130" s="108"/>
    </row>
    <row r="131" spans="2:234" ht="5.0999999999999996" customHeight="1" x14ac:dyDescent="0.2">
      <c r="BW131" s="37"/>
      <c r="BX131" s="37"/>
      <c r="DP131" s="17"/>
      <c r="DQ131" s="17"/>
      <c r="DR131" s="17"/>
      <c r="EO131" s="37"/>
      <c r="EP131" s="37"/>
      <c r="EQ131" s="37"/>
      <c r="ER131" s="37"/>
      <c r="ES131" s="37"/>
      <c r="ET131" s="37"/>
      <c r="EU131" s="37"/>
      <c r="EV131" s="37"/>
      <c r="EW131" s="37"/>
      <c r="EX131" s="37"/>
      <c r="EY131" s="37"/>
      <c r="EZ131" s="37"/>
      <c r="FA131" s="37"/>
      <c r="FB131" s="37"/>
      <c r="FC131" s="15"/>
      <c r="FD131" s="15"/>
      <c r="FE131" s="15"/>
      <c r="FF131" s="15"/>
      <c r="FG131" s="15"/>
      <c r="FJ131" s="16"/>
      <c r="FK131" s="103" t="s">
        <v>1159</v>
      </c>
      <c r="FL131" s="104"/>
      <c r="FM131" s="104"/>
      <c r="FN131" s="104"/>
      <c r="FO131" s="104"/>
      <c r="FP131" s="105"/>
    </row>
    <row r="132" spans="2:234" ht="5.0999999999999996" customHeight="1" x14ac:dyDescent="0.2">
      <c r="B132" s="277" t="s">
        <v>1134</v>
      </c>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277"/>
      <c r="AY132" s="277"/>
      <c r="AZ132" s="277"/>
      <c r="BA132" s="277"/>
      <c r="BB132" s="277"/>
      <c r="BC132" s="277"/>
      <c r="BD132" s="277"/>
      <c r="BE132" s="277"/>
      <c r="BF132" s="277"/>
      <c r="BG132" s="277"/>
      <c r="BH132" s="277"/>
      <c r="BI132" s="277"/>
      <c r="BJ132" s="277"/>
      <c r="BK132" s="277"/>
      <c r="BL132" s="277"/>
      <c r="BM132" s="277"/>
      <c r="BN132" s="277"/>
      <c r="BO132" s="277"/>
      <c r="BP132" s="277"/>
      <c r="BQ132" s="277"/>
      <c r="BR132" s="277"/>
      <c r="BS132" s="277"/>
      <c r="BT132" s="277"/>
      <c r="BU132" s="277"/>
      <c r="BV132" s="277"/>
      <c r="BW132" s="277"/>
      <c r="BX132" s="277"/>
      <c r="BY132" s="277"/>
      <c r="BZ132" s="277"/>
      <c r="CA132" s="277"/>
      <c r="CB132" s="277"/>
      <c r="CC132" s="277"/>
      <c r="CD132" s="277"/>
      <c r="CE132" s="277"/>
      <c r="CF132" s="277"/>
      <c r="CG132" s="277"/>
      <c r="CH132" s="277"/>
      <c r="CI132" s="277"/>
      <c r="CJ132" s="277"/>
      <c r="CK132" s="277"/>
      <c r="CL132" s="277"/>
      <c r="CM132" s="277"/>
      <c r="CN132" s="277"/>
      <c r="CO132" s="277"/>
      <c r="CP132" s="277"/>
      <c r="CQ132" s="277"/>
      <c r="CR132" s="277"/>
      <c r="CS132" s="277"/>
      <c r="CT132" s="277"/>
      <c r="CU132" s="277"/>
      <c r="CV132" s="277"/>
      <c r="CW132" s="277"/>
      <c r="CX132" s="277"/>
      <c r="CY132" s="277"/>
      <c r="CZ132" s="277"/>
      <c r="DA132" s="277"/>
      <c r="DB132" s="277"/>
      <c r="DC132" s="277"/>
      <c r="DD132" s="277"/>
      <c r="DE132" s="277"/>
      <c r="DF132" s="277"/>
      <c r="DG132" s="277"/>
      <c r="DH132" s="277"/>
      <c r="DI132" s="277"/>
      <c r="DJ132" s="277"/>
      <c r="DK132" s="277"/>
      <c r="DL132" s="277"/>
      <c r="DM132" s="277"/>
      <c r="DN132" s="277"/>
      <c r="DO132" s="277"/>
      <c r="DP132" s="277"/>
      <c r="DQ132" s="277"/>
      <c r="DR132" s="277"/>
      <c r="DS132" s="277"/>
      <c r="DT132" s="277"/>
      <c r="DU132" s="277"/>
      <c r="DV132" s="277"/>
      <c r="DW132" s="277"/>
      <c r="DX132" s="277"/>
      <c r="DY132" s="277"/>
      <c r="DZ132" s="277"/>
      <c r="EA132" s="277"/>
      <c r="EB132" s="277"/>
      <c r="EC132" s="277"/>
      <c r="ED132" s="277"/>
      <c r="EE132" s="277"/>
      <c r="EF132" s="277"/>
      <c r="EG132" s="277"/>
      <c r="EH132" s="277"/>
      <c r="EI132" s="277"/>
      <c r="EJ132" s="277"/>
      <c r="EK132" s="277"/>
      <c r="EL132" s="277"/>
      <c r="EM132" s="277"/>
      <c r="EN132" s="277"/>
      <c r="EO132" s="277"/>
      <c r="EP132" s="277"/>
      <c r="EQ132" s="277"/>
      <c r="ER132" s="277"/>
      <c r="ES132" s="277"/>
      <c r="ET132" s="277"/>
      <c r="EU132" s="277"/>
      <c r="EV132" s="277"/>
      <c r="EW132" s="277"/>
      <c r="EX132" s="277"/>
      <c r="EY132" s="277"/>
      <c r="EZ132" s="277"/>
      <c r="FA132" s="277"/>
      <c r="FB132" s="278"/>
      <c r="FC132" s="68"/>
      <c r="FD132" s="68"/>
      <c r="FE132" s="68"/>
      <c r="FF132" s="68"/>
      <c r="FG132" s="68"/>
      <c r="FH132" s="68"/>
      <c r="FI132" s="68"/>
      <c r="FJ132" s="73"/>
      <c r="FK132" s="103"/>
      <c r="FL132" s="104"/>
      <c r="FM132" s="104"/>
      <c r="FN132" s="104"/>
      <c r="FO132" s="104"/>
      <c r="FP132" s="10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row>
    <row r="133" spans="2:234" ht="5.0999999999999996" customHeight="1" x14ac:dyDescent="0.2">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7"/>
      <c r="AJ133" s="277"/>
      <c r="AK133" s="277"/>
      <c r="AL133" s="277"/>
      <c r="AM133" s="277"/>
      <c r="AN133" s="277"/>
      <c r="AO133" s="277"/>
      <c r="AP133" s="277"/>
      <c r="AQ133" s="277"/>
      <c r="AR133" s="277"/>
      <c r="AS133" s="277"/>
      <c r="AT133" s="277"/>
      <c r="AU133" s="277"/>
      <c r="AV133" s="277"/>
      <c r="AW133" s="277"/>
      <c r="AX133" s="277"/>
      <c r="AY133" s="277"/>
      <c r="AZ133" s="277"/>
      <c r="BA133" s="277"/>
      <c r="BB133" s="277"/>
      <c r="BC133" s="277"/>
      <c r="BD133" s="277"/>
      <c r="BE133" s="277"/>
      <c r="BF133" s="277"/>
      <c r="BG133" s="277"/>
      <c r="BH133" s="277"/>
      <c r="BI133" s="277"/>
      <c r="BJ133" s="277"/>
      <c r="BK133" s="277"/>
      <c r="BL133" s="277"/>
      <c r="BM133" s="277"/>
      <c r="BN133" s="277"/>
      <c r="BO133" s="277"/>
      <c r="BP133" s="277"/>
      <c r="BQ133" s="277"/>
      <c r="BR133" s="277"/>
      <c r="BS133" s="277"/>
      <c r="BT133" s="277"/>
      <c r="BU133" s="277"/>
      <c r="BV133" s="277"/>
      <c r="BW133" s="277"/>
      <c r="BX133" s="277"/>
      <c r="BY133" s="277"/>
      <c r="BZ133" s="277"/>
      <c r="CA133" s="277"/>
      <c r="CB133" s="277"/>
      <c r="CC133" s="277"/>
      <c r="CD133" s="277"/>
      <c r="CE133" s="277"/>
      <c r="CF133" s="277"/>
      <c r="CG133" s="277"/>
      <c r="CH133" s="277"/>
      <c r="CI133" s="277"/>
      <c r="CJ133" s="277"/>
      <c r="CK133" s="277"/>
      <c r="CL133" s="277"/>
      <c r="CM133" s="277"/>
      <c r="CN133" s="277"/>
      <c r="CO133" s="277"/>
      <c r="CP133" s="277"/>
      <c r="CQ133" s="277"/>
      <c r="CR133" s="277"/>
      <c r="CS133" s="277"/>
      <c r="CT133" s="277"/>
      <c r="CU133" s="277"/>
      <c r="CV133" s="277"/>
      <c r="CW133" s="277"/>
      <c r="CX133" s="277"/>
      <c r="CY133" s="277"/>
      <c r="CZ133" s="277"/>
      <c r="DA133" s="277"/>
      <c r="DB133" s="277"/>
      <c r="DC133" s="277"/>
      <c r="DD133" s="277"/>
      <c r="DE133" s="277"/>
      <c r="DF133" s="277"/>
      <c r="DG133" s="277"/>
      <c r="DH133" s="277"/>
      <c r="DI133" s="277"/>
      <c r="DJ133" s="277"/>
      <c r="DK133" s="277"/>
      <c r="DL133" s="277"/>
      <c r="DM133" s="277"/>
      <c r="DN133" s="277"/>
      <c r="DO133" s="277"/>
      <c r="DP133" s="277"/>
      <c r="DQ133" s="277"/>
      <c r="DR133" s="277"/>
      <c r="DS133" s="277"/>
      <c r="DT133" s="277"/>
      <c r="DU133" s="277"/>
      <c r="DV133" s="277"/>
      <c r="DW133" s="277"/>
      <c r="DX133" s="277"/>
      <c r="DY133" s="277"/>
      <c r="DZ133" s="277"/>
      <c r="EA133" s="277"/>
      <c r="EB133" s="277"/>
      <c r="EC133" s="277"/>
      <c r="ED133" s="277"/>
      <c r="EE133" s="277"/>
      <c r="EF133" s="277"/>
      <c r="EG133" s="277"/>
      <c r="EH133" s="277"/>
      <c r="EI133" s="277"/>
      <c r="EJ133" s="277"/>
      <c r="EK133" s="277"/>
      <c r="EL133" s="277"/>
      <c r="EM133" s="277"/>
      <c r="EN133" s="277"/>
      <c r="EO133" s="277"/>
      <c r="EP133" s="277"/>
      <c r="EQ133" s="277"/>
      <c r="ER133" s="277"/>
      <c r="ES133" s="277"/>
      <c r="ET133" s="277"/>
      <c r="EU133" s="277"/>
      <c r="EV133" s="277"/>
      <c r="EW133" s="277"/>
      <c r="EX133" s="277"/>
      <c r="EY133" s="277"/>
      <c r="EZ133" s="277"/>
      <c r="FA133" s="277"/>
      <c r="FB133" s="278"/>
      <c r="FC133" s="68"/>
      <c r="FD133" s="68"/>
      <c r="FE133" s="68"/>
      <c r="FF133" s="68"/>
      <c r="FG133" s="68"/>
      <c r="FH133" s="68"/>
      <c r="FI133" s="68"/>
      <c r="FJ133" s="73"/>
      <c r="FK133" s="103"/>
      <c r="FL133" s="104"/>
      <c r="FM133" s="104"/>
      <c r="FN133" s="104"/>
      <c r="FO133" s="104"/>
      <c r="FP133" s="10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row>
    <row r="134" spans="2:234" ht="5.0999999999999996" customHeight="1" x14ac:dyDescent="0.2">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7"/>
      <c r="AV134" s="277"/>
      <c r="AW134" s="277"/>
      <c r="AX134" s="277"/>
      <c r="AY134" s="277"/>
      <c r="AZ134" s="277"/>
      <c r="BA134" s="277"/>
      <c r="BB134" s="277"/>
      <c r="BC134" s="277"/>
      <c r="BD134" s="277"/>
      <c r="BE134" s="277"/>
      <c r="BF134" s="277"/>
      <c r="BG134" s="277"/>
      <c r="BH134" s="277"/>
      <c r="BI134" s="277"/>
      <c r="BJ134" s="277"/>
      <c r="BK134" s="277"/>
      <c r="BL134" s="277"/>
      <c r="BM134" s="277"/>
      <c r="BN134" s="277"/>
      <c r="BO134" s="277"/>
      <c r="BP134" s="277"/>
      <c r="BQ134" s="277"/>
      <c r="BR134" s="277"/>
      <c r="BS134" s="277"/>
      <c r="BT134" s="277"/>
      <c r="BU134" s="277"/>
      <c r="BV134" s="277"/>
      <c r="BW134" s="277"/>
      <c r="BX134" s="277"/>
      <c r="BY134" s="277"/>
      <c r="BZ134" s="277"/>
      <c r="CA134" s="277"/>
      <c r="CB134" s="277"/>
      <c r="CC134" s="277"/>
      <c r="CD134" s="277"/>
      <c r="CE134" s="277"/>
      <c r="CF134" s="277"/>
      <c r="CG134" s="277"/>
      <c r="CH134" s="277"/>
      <c r="CI134" s="277"/>
      <c r="CJ134" s="277"/>
      <c r="CK134" s="277"/>
      <c r="CL134" s="277"/>
      <c r="CM134" s="277"/>
      <c r="CN134" s="277"/>
      <c r="CO134" s="277"/>
      <c r="CP134" s="277"/>
      <c r="CQ134" s="277"/>
      <c r="CR134" s="277"/>
      <c r="CS134" s="277"/>
      <c r="CT134" s="277"/>
      <c r="CU134" s="277"/>
      <c r="CV134" s="277"/>
      <c r="CW134" s="277"/>
      <c r="CX134" s="277"/>
      <c r="CY134" s="277"/>
      <c r="CZ134" s="277"/>
      <c r="DA134" s="277"/>
      <c r="DB134" s="277"/>
      <c r="DC134" s="277"/>
      <c r="DD134" s="277"/>
      <c r="DE134" s="277"/>
      <c r="DF134" s="277"/>
      <c r="DG134" s="277"/>
      <c r="DH134" s="277"/>
      <c r="DI134" s="277"/>
      <c r="DJ134" s="277"/>
      <c r="DK134" s="277"/>
      <c r="DL134" s="277"/>
      <c r="DM134" s="277"/>
      <c r="DN134" s="277"/>
      <c r="DO134" s="277"/>
      <c r="DP134" s="277"/>
      <c r="DQ134" s="277"/>
      <c r="DR134" s="277"/>
      <c r="DS134" s="277"/>
      <c r="DT134" s="277"/>
      <c r="DU134" s="277"/>
      <c r="DV134" s="277"/>
      <c r="DW134" s="277"/>
      <c r="DX134" s="277"/>
      <c r="DY134" s="277"/>
      <c r="DZ134" s="277"/>
      <c r="EA134" s="277"/>
      <c r="EB134" s="277"/>
      <c r="EC134" s="277"/>
      <c r="ED134" s="277"/>
      <c r="EE134" s="277"/>
      <c r="EF134" s="277"/>
      <c r="EG134" s="277"/>
      <c r="EH134" s="277"/>
      <c r="EI134" s="277"/>
      <c r="EJ134" s="277"/>
      <c r="EK134" s="277"/>
      <c r="EL134" s="277"/>
      <c r="EM134" s="277"/>
      <c r="EN134" s="277"/>
      <c r="EO134" s="277"/>
      <c r="EP134" s="277"/>
      <c r="EQ134" s="277"/>
      <c r="ER134" s="277"/>
      <c r="ES134" s="277"/>
      <c r="ET134" s="277"/>
      <c r="EU134" s="277"/>
      <c r="EV134" s="277"/>
      <c r="EW134" s="277"/>
      <c r="EX134" s="277"/>
      <c r="EY134" s="277"/>
      <c r="EZ134" s="277"/>
      <c r="FA134" s="277"/>
      <c r="FB134" s="278"/>
      <c r="FC134" s="68"/>
      <c r="FD134" s="68"/>
      <c r="FE134" s="68"/>
      <c r="FF134" s="68"/>
      <c r="FG134" s="68"/>
      <c r="FH134" s="68"/>
      <c r="FI134" s="68"/>
      <c r="FJ134" s="73"/>
      <c r="FK134" s="103"/>
      <c r="FL134" s="104"/>
      <c r="FM134" s="104"/>
      <c r="FN134" s="104"/>
      <c r="FO134" s="104"/>
      <c r="FP134" s="105"/>
    </row>
    <row r="135" spans="2:234" ht="5.0999999999999996" customHeight="1" x14ac:dyDescent="0.2">
      <c r="B135" s="277"/>
      <c r="C135" s="277"/>
      <c r="D135" s="277"/>
      <c r="E135" s="277"/>
      <c r="F135" s="277"/>
      <c r="G135" s="277"/>
      <c r="H135" s="277"/>
      <c r="I135" s="277"/>
      <c r="J135" s="277"/>
      <c r="K135" s="277"/>
      <c r="L135" s="277"/>
      <c r="M135" s="277"/>
      <c r="N135" s="277"/>
      <c r="O135" s="277"/>
      <c r="P135" s="277"/>
      <c r="Q135" s="277"/>
      <c r="R135" s="277"/>
      <c r="S135" s="277"/>
      <c r="T135" s="277"/>
      <c r="U135" s="277"/>
      <c r="V135" s="277"/>
      <c r="W135" s="277"/>
      <c r="X135" s="277"/>
      <c r="Y135" s="277"/>
      <c r="Z135" s="277"/>
      <c r="AA135" s="277"/>
      <c r="AB135" s="277"/>
      <c r="AC135" s="277"/>
      <c r="AD135" s="277"/>
      <c r="AE135" s="277"/>
      <c r="AF135" s="277"/>
      <c r="AG135" s="277"/>
      <c r="AH135" s="277"/>
      <c r="AI135" s="277"/>
      <c r="AJ135" s="277"/>
      <c r="AK135" s="277"/>
      <c r="AL135" s="277"/>
      <c r="AM135" s="277"/>
      <c r="AN135" s="277"/>
      <c r="AO135" s="277"/>
      <c r="AP135" s="277"/>
      <c r="AQ135" s="277"/>
      <c r="AR135" s="277"/>
      <c r="AS135" s="277"/>
      <c r="AT135" s="277"/>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c r="EA135" s="277"/>
      <c r="EB135" s="277"/>
      <c r="EC135" s="277"/>
      <c r="ED135" s="277"/>
      <c r="EE135" s="277"/>
      <c r="EF135" s="277"/>
      <c r="EG135" s="277"/>
      <c r="EH135" s="277"/>
      <c r="EI135" s="277"/>
      <c r="EJ135" s="277"/>
      <c r="EK135" s="277"/>
      <c r="EL135" s="277"/>
      <c r="EM135" s="277"/>
      <c r="EN135" s="277"/>
      <c r="EO135" s="277"/>
      <c r="EP135" s="277"/>
      <c r="EQ135" s="277"/>
      <c r="ER135" s="277"/>
      <c r="ES135" s="277"/>
      <c r="ET135" s="277"/>
      <c r="EU135" s="277"/>
      <c r="EV135" s="277"/>
      <c r="EW135" s="277"/>
      <c r="EX135" s="277"/>
      <c r="EY135" s="277"/>
      <c r="EZ135" s="277"/>
      <c r="FA135" s="277"/>
      <c r="FB135" s="278"/>
      <c r="FC135" s="68"/>
      <c r="FD135" s="68"/>
      <c r="FE135" s="68"/>
      <c r="FF135" s="68"/>
      <c r="FG135" s="68"/>
      <c r="FH135" s="68"/>
      <c r="FI135" s="68"/>
      <c r="FJ135" s="73"/>
      <c r="FK135" s="103"/>
      <c r="FL135" s="104"/>
      <c r="FM135" s="104"/>
      <c r="FN135" s="104"/>
      <c r="FO135" s="104"/>
      <c r="FP135" s="105"/>
    </row>
    <row r="136" spans="2:234" ht="5.0999999999999996" customHeight="1" x14ac:dyDescent="0.2">
      <c r="B136" s="277"/>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277"/>
      <c r="BC136" s="277"/>
      <c r="BD136" s="277"/>
      <c r="BE136" s="277"/>
      <c r="BF136" s="277"/>
      <c r="BG136" s="277"/>
      <c r="BH136" s="277"/>
      <c r="BI136" s="277"/>
      <c r="BJ136" s="277"/>
      <c r="BK136" s="277"/>
      <c r="BL136" s="277"/>
      <c r="BM136" s="277"/>
      <c r="BN136" s="277"/>
      <c r="BO136" s="277"/>
      <c r="BP136" s="277"/>
      <c r="BQ136" s="277"/>
      <c r="BR136" s="277"/>
      <c r="BS136" s="277"/>
      <c r="BT136" s="277"/>
      <c r="BU136" s="277"/>
      <c r="BV136" s="277"/>
      <c r="BW136" s="277"/>
      <c r="BX136" s="277"/>
      <c r="BY136" s="277"/>
      <c r="BZ136" s="277"/>
      <c r="CA136" s="277"/>
      <c r="CB136" s="277"/>
      <c r="CC136" s="277"/>
      <c r="CD136" s="277"/>
      <c r="CE136" s="277"/>
      <c r="CF136" s="277"/>
      <c r="CG136" s="277"/>
      <c r="CH136" s="277"/>
      <c r="CI136" s="277"/>
      <c r="CJ136" s="277"/>
      <c r="CK136" s="277"/>
      <c r="CL136" s="277"/>
      <c r="CM136" s="277"/>
      <c r="CN136" s="277"/>
      <c r="CO136" s="277"/>
      <c r="CP136" s="277"/>
      <c r="CQ136" s="277"/>
      <c r="CR136" s="277"/>
      <c r="CS136" s="277"/>
      <c r="CT136" s="277"/>
      <c r="CU136" s="277"/>
      <c r="CV136" s="277"/>
      <c r="CW136" s="277"/>
      <c r="CX136" s="277"/>
      <c r="CY136" s="277"/>
      <c r="CZ136" s="277"/>
      <c r="DA136" s="277"/>
      <c r="DB136" s="277"/>
      <c r="DC136" s="277"/>
      <c r="DD136" s="277"/>
      <c r="DE136" s="277"/>
      <c r="DF136" s="277"/>
      <c r="DG136" s="277"/>
      <c r="DH136" s="277"/>
      <c r="DI136" s="277"/>
      <c r="DJ136" s="277"/>
      <c r="DK136" s="277"/>
      <c r="DL136" s="277"/>
      <c r="DM136" s="277"/>
      <c r="DN136" s="277"/>
      <c r="DO136" s="277"/>
      <c r="DP136" s="277"/>
      <c r="DQ136" s="277"/>
      <c r="DR136" s="277"/>
      <c r="DS136" s="277"/>
      <c r="DT136" s="277"/>
      <c r="DU136" s="277"/>
      <c r="DV136" s="277"/>
      <c r="DW136" s="277"/>
      <c r="DX136" s="277"/>
      <c r="DY136" s="277"/>
      <c r="DZ136" s="277"/>
      <c r="EA136" s="277"/>
      <c r="EB136" s="277"/>
      <c r="EC136" s="277"/>
      <c r="ED136" s="277"/>
      <c r="EE136" s="277"/>
      <c r="EF136" s="277"/>
      <c r="EG136" s="277"/>
      <c r="EH136" s="277"/>
      <c r="EI136" s="277"/>
      <c r="EJ136" s="277"/>
      <c r="EK136" s="277"/>
      <c r="EL136" s="277"/>
      <c r="EM136" s="277"/>
      <c r="EN136" s="277"/>
      <c r="EO136" s="277"/>
      <c r="EP136" s="277"/>
      <c r="EQ136" s="277"/>
      <c r="ER136" s="277"/>
      <c r="ES136" s="277"/>
      <c r="ET136" s="277"/>
      <c r="EU136" s="277"/>
      <c r="EV136" s="277"/>
      <c r="EW136" s="277"/>
      <c r="EX136" s="277"/>
      <c r="EY136" s="277"/>
      <c r="EZ136" s="277"/>
      <c r="FA136" s="277"/>
      <c r="FB136" s="278"/>
      <c r="FC136" s="68"/>
      <c r="FD136" s="68"/>
      <c r="FE136" s="68"/>
      <c r="FF136" s="68"/>
      <c r="FG136" s="68"/>
      <c r="FH136" s="68"/>
      <c r="FI136" s="68"/>
      <c r="FJ136" s="73"/>
      <c r="FK136" s="103"/>
      <c r="FL136" s="104"/>
      <c r="FM136" s="104"/>
      <c r="FN136" s="104"/>
      <c r="FO136" s="104"/>
      <c r="FP136" s="105"/>
    </row>
    <row r="137" spans="2:234" ht="5.0999999999999996" customHeight="1" x14ac:dyDescent="0.25">
      <c r="F137" s="74"/>
      <c r="FC137" s="68"/>
      <c r="FD137" s="68"/>
      <c r="FE137" s="68"/>
      <c r="FF137" s="68"/>
      <c r="FG137" s="68"/>
      <c r="FH137" s="68"/>
      <c r="FI137" s="68"/>
      <c r="FJ137" s="73"/>
      <c r="FK137" s="103"/>
      <c r="FL137" s="104"/>
      <c r="FM137" s="104"/>
      <c r="FN137" s="104"/>
      <c r="FO137" s="104"/>
      <c r="FP137" s="105"/>
    </row>
    <row r="138" spans="2:234" ht="5.0999999999999996" customHeight="1" x14ac:dyDescent="0.2">
      <c r="B138" s="145" t="s">
        <v>1135</v>
      </c>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c r="CA138" s="145"/>
      <c r="CB138" s="145"/>
      <c r="CC138" s="145"/>
      <c r="CD138" s="145"/>
      <c r="CE138" s="145"/>
      <c r="CF138" s="145"/>
      <c r="CG138" s="145"/>
      <c r="CH138" s="145"/>
      <c r="CI138" s="145"/>
      <c r="CJ138" s="145"/>
      <c r="CK138" s="145"/>
      <c r="CL138" s="145"/>
      <c r="CM138" s="145"/>
      <c r="CN138" s="145"/>
      <c r="CO138" s="145"/>
      <c r="CP138" s="145"/>
      <c r="CQ138" s="145"/>
      <c r="CR138" s="145"/>
      <c r="CS138" s="145"/>
      <c r="CT138" s="145"/>
      <c r="CU138" s="145"/>
      <c r="CV138" s="145"/>
      <c r="CW138" s="145"/>
      <c r="CX138" s="145"/>
      <c r="CY138" s="145"/>
      <c r="CZ138" s="145"/>
      <c r="DA138" s="145"/>
      <c r="DB138" s="145"/>
      <c r="DC138" s="145"/>
      <c r="DD138" s="145"/>
      <c r="DE138" s="145"/>
      <c r="DF138" s="145"/>
      <c r="DG138" s="145"/>
      <c r="DH138" s="145"/>
      <c r="DI138" s="145"/>
      <c r="DJ138" s="145"/>
      <c r="DK138" s="145"/>
      <c r="DL138" s="145"/>
      <c r="DM138" s="145"/>
      <c r="DN138" s="145"/>
      <c r="DO138" s="145"/>
      <c r="DP138" s="145"/>
      <c r="DQ138" s="145"/>
      <c r="DR138" s="145"/>
      <c r="DS138" s="145"/>
      <c r="DT138" s="145"/>
      <c r="DU138" s="145"/>
      <c r="DV138" s="145"/>
      <c r="DW138" s="145"/>
      <c r="DX138" s="145"/>
      <c r="DY138" s="145"/>
      <c r="DZ138" s="145"/>
      <c r="EA138" s="145"/>
      <c r="EB138" s="145"/>
      <c r="EC138" s="145"/>
      <c r="ED138" s="145"/>
      <c r="EE138" s="145"/>
      <c r="EF138" s="145"/>
      <c r="EG138" s="145"/>
      <c r="EH138" s="145"/>
      <c r="EI138" s="145"/>
      <c r="EJ138" s="145"/>
      <c r="EK138" s="145"/>
      <c r="EL138" s="145"/>
      <c r="EM138" s="145"/>
      <c r="EN138" s="145"/>
      <c r="EO138" s="145"/>
      <c r="EP138" s="145"/>
      <c r="EQ138" s="145"/>
      <c r="ER138" s="145"/>
      <c r="ES138" s="145"/>
      <c r="ET138" s="145"/>
      <c r="EU138" s="145"/>
      <c r="EV138" s="145"/>
      <c r="EW138" s="145"/>
      <c r="EX138" s="145"/>
      <c r="EY138" s="145"/>
      <c r="EZ138" s="145"/>
      <c r="FA138" s="145"/>
      <c r="FB138" s="113"/>
      <c r="FC138" s="68"/>
      <c r="FD138" s="68"/>
      <c r="FE138" s="68"/>
      <c r="FF138" s="68"/>
      <c r="FG138" s="68"/>
      <c r="FH138" s="68"/>
      <c r="FI138" s="68"/>
      <c r="FJ138" s="73"/>
      <c r="FK138" s="103"/>
      <c r="FL138" s="104"/>
      <c r="FM138" s="104"/>
      <c r="FN138" s="104"/>
      <c r="FO138" s="104"/>
      <c r="FP138" s="105"/>
    </row>
    <row r="139" spans="2:234" ht="5.0999999999999996" customHeight="1" x14ac:dyDescent="0.2">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c r="BT139" s="145"/>
      <c r="BU139" s="145"/>
      <c r="BV139" s="145"/>
      <c r="BW139" s="145"/>
      <c r="BX139" s="145"/>
      <c r="BY139" s="145"/>
      <c r="BZ139" s="145"/>
      <c r="CA139" s="145"/>
      <c r="CB139" s="145"/>
      <c r="CC139" s="145"/>
      <c r="CD139" s="145"/>
      <c r="CE139" s="145"/>
      <c r="CF139" s="145"/>
      <c r="CG139" s="145"/>
      <c r="CH139" s="145"/>
      <c r="CI139" s="145"/>
      <c r="CJ139" s="145"/>
      <c r="CK139" s="145"/>
      <c r="CL139" s="145"/>
      <c r="CM139" s="145"/>
      <c r="CN139" s="145"/>
      <c r="CO139" s="145"/>
      <c r="CP139" s="145"/>
      <c r="CQ139" s="145"/>
      <c r="CR139" s="145"/>
      <c r="CS139" s="145"/>
      <c r="CT139" s="145"/>
      <c r="CU139" s="145"/>
      <c r="CV139" s="145"/>
      <c r="CW139" s="145"/>
      <c r="CX139" s="145"/>
      <c r="CY139" s="145"/>
      <c r="CZ139" s="145"/>
      <c r="DA139" s="145"/>
      <c r="DB139" s="145"/>
      <c r="DC139" s="145"/>
      <c r="DD139" s="145"/>
      <c r="DE139" s="145"/>
      <c r="DF139" s="145"/>
      <c r="DG139" s="145"/>
      <c r="DH139" s="145"/>
      <c r="DI139" s="145"/>
      <c r="DJ139" s="145"/>
      <c r="DK139" s="145"/>
      <c r="DL139" s="145"/>
      <c r="DM139" s="145"/>
      <c r="DN139" s="145"/>
      <c r="DO139" s="145"/>
      <c r="DP139" s="145"/>
      <c r="DQ139" s="145"/>
      <c r="DR139" s="145"/>
      <c r="DS139" s="145"/>
      <c r="DT139" s="145"/>
      <c r="DU139" s="145"/>
      <c r="DV139" s="145"/>
      <c r="DW139" s="145"/>
      <c r="DX139" s="145"/>
      <c r="DY139" s="145"/>
      <c r="DZ139" s="145"/>
      <c r="EA139" s="145"/>
      <c r="EB139" s="145"/>
      <c r="EC139" s="145"/>
      <c r="ED139" s="145"/>
      <c r="EE139" s="145"/>
      <c r="EF139" s="145"/>
      <c r="EG139" s="145"/>
      <c r="EH139" s="145"/>
      <c r="EI139" s="145"/>
      <c r="EJ139" s="145"/>
      <c r="EK139" s="145"/>
      <c r="EL139" s="145"/>
      <c r="EM139" s="145"/>
      <c r="EN139" s="145"/>
      <c r="EO139" s="145"/>
      <c r="EP139" s="145"/>
      <c r="EQ139" s="145"/>
      <c r="ER139" s="145"/>
      <c r="ES139" s="145"/>
      <c r="ET139" s="145"/>
      <c r="EU139" s="145"/>
      <c r="EV139" s="145"/>
      <c r="EW139" s="145"/>
      <c r="EX139" s="145"/>
      <c r="EY139" s="145"/>
      <c r="EZ139" s="145"/>
      <c r="FA139" s="145"/>
      <c r="FB139" s="113"/>
      <c r="FC139" s="68"/>
      <c r="FD139" s="68"/>
      <c r="FE139" s="68"/>
      <c r="FF139" s="68"/>
      <c r="FG139" s="68"/>
      <c r="FH139" s="68"/>
      <c r="FI139" s="68"/>
      <c r="FJ139" s="73"/>
      <c r="FK139" s="103"/>
      <c r="FL139" s="104"/>
      <c r="FM139" s="104"/>
      <c r="FN139" s="104"/>
      <c r="FO139" s="104"/>
      <c r="FP139" s="105"/>
    </row>
    <row r="140" spans="2:234" ht="5.0999999999999996" customHeight="1" x14ac:dyDescent="0.2">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FC140" s="68"/>
      <c r="FD140" s="68"/>
      <c r="FE140" s="68"/>
      <c r="FF140" s="68"/>
      <c r="FG140" s="68"/>
      <c r="FH140" s="68"/>
      <c r="FI140" s="68"/>
      <c r="FJ140" s="73"/>
      <c r="FK140" s="103"/>
      <c r="FL140" s="104"/>
      <c r="FM140" s="104"/>
      <c r="FN140" s="104"/>
      <c r="FO140" s="104"/>
      <c r="FP140" s="105"/>
    </row>
    <row r="141" spans="2:234" ht="5.0999999999999996" customHeight="1" x14ac:dyDescent="0.2">
      <c r="FC141" s="68"/>
      <c r="FD141" s="68"/>
      <c r="FE141" s="68"/>
      <c r="FF141" s="68"/>
      <c r="FG141" s="68"/>
      <c r="FH141" s="68"/>
      <c r="FI141" s="68"/>
      <c r="FJ141" s="73"/>
      <c r="FK141" s="103"/>
      <c r="FL141" s="104"/>
      <c r="FM141" s="104"/>
      <c r="FN141" s="104"/>
      <c r="FO141" s="104"/>
      <c r="FP141" s="105"/>
    </row>
    <row r="142" spans="2:234" ht="5.0999999999999996" customHeight="1" x14ac:dyDescent="0.2">
      <c r="C142" s="265" t="s">
        <v>1138</v>
      </c>
      <c r="D142" s="265"/>
      <c r="E142" s="300" t="s">
        <v>1136</v>
      </c>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c r="BY142" s="300"/>
      <c r="BZ142" s="300"/>
      <c r="CA142" s="300"/>
      <c r="CB142" s="300"/>
      <c r="CC142" s="300"/>
      <c r="CD142" s="300"/>
      <c r="CE142" s="300"/>
      <c r="CF142" s="300"/>
      <c r="CG142" s="300"/>
      <c r="CH142" s="300"/>
      <c r="CI142" s="300"/>
      <c r="CJ142" s="300"/>
      <c r="CK142" s="300"/>
      <c r="CL142" s="300"/>
      <c r="CM142" s="300"/>
      <c r="CN142" s="300"/>
      <c r="CO142" s="300"/>
      <c r="CP142" s="300"/>
      <c r="CQ142" s="300"/>
      <c r="CR142" s="300"/>
      <c r="CS142" s="300"/>
      <c r="CT142" s="300"/>
      <c r="CU142" s="300"/>
      <c r="CV142" s="300"/>
      <c r="CW142" s="300"/>
      <c r="CX142" s="300"/>
      <c r="CY142" s="300"/>
      <c r="CZ142" s="300"/>
      <c r="DA142" s="300"/>
      <c r="DB142" s="300"/>
      <c r="DC142" s="300"/>
      <c r="DD142" s="300"/>
      <c r="DE142" s="300"/>
      <c r="DF142" s="300"/>
      <c r="DG142" s="300"/>
      <c r="DH142" s="300"/>
      <c r="DI142" s="300"/>
      <c r="DJ142" s="300"/>
      <c r="DK142" s="300"/>
      <c r="DL142" s="300"/>
      <c r="DM142" s="300"/>
      <c r="DN142" s="300"/>
      <c r="DO142" s="300"/>
      <c r="DP142" s="300"/>
      <c r="DQ142" s="300"/>
      <c r="DR142" s="300"/>
      <c r="DS142" s="300"/>
      <c r="DT142" s="300"/>
      <c r="DU142" s="300"/>
      <c r="DV142" s="300"/>
      <c r="DW142" s="300"/>
      <c r="DX142" s="300"/>
      <c r="DY142" s="300"/>
      <c r="DZ142" s="300"/>
      <c r="EA142" s="300"/>
      <c r="EB142" s="300"/>
      <c r="EC142" s="300"/>
      <c r="ED142" s="300"/>
      <c r="EE142" s="300"/>
      <c r="EF142" s="300"/>
      <c r="EG142" s="300"/>
      <c r="EH142" s="300"/>
      <c r="EI142" s="300"/>
      <c r="EJ142" s="300"/>
      <c r="EK142" s="300"/>
      <c r="EL142" s="300"/>
      <c r="EM142" s="300"/>
      <c r="EN142" s="300"/>
      <c r="EO142" s="300"/>
      <c r="EP142" s="300"/>
      <c r="EQ142" s="300"/>
      <c r="ER142" s="300"/>
      <c r="ES142" s="300"/>
      <c r="ET142" s="300"/>
      <c r="EU142" s="300"/>
      <c r="EV142" s="300"/>
      <c r="EW142" s="300"/>
      <c r="EX142" s="300"/>
      <c r="EY142" s="300"/>
      <c r="EZ142" s="300"/>
      <c r="FA142" s="300"/>
      <c r="FB142" s="300"/>
      <c r="FC142" s="79"/>
      <c r="FD142" s="79"/>
      <c r="FE142" s="79"/>
      <c r="FF142" s="79"/>
      <c r="FG142" s="68"/>
      <c r="FH142" s="68"/>
      <c r="FI142" s="68"/>
      <c r="FJ142" s="73"/>
      <c r="FK142" s="103"/>
      <c r="FL142" s="104"/>
      <c r="FM142" s="104"/>
      <c r="FN142" s="104"/>
      <c r="FO142" s="104"/>
      <c r="FP142" s="105"/>
    </row>
    <row r="143" spans="2:234" ht="5.0999999999999996" customHeight="1" x14ac:dyDescent="0.2">
      <c r="C143" s="265"/>
      <c r="D143" s="265"/>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c r="BY143" s="300"/>
      <c r="BZ143" s="300"/>
      <c r="CA143" s="300"/>
      <c r="CB143" s="300"/>
      <c r="CC143" s="300"/>
      <c r="CD143" s="300"/>
      <c r="CE143" s="300"/>
      <c r="CF143" s="300"/>
      <c r="CG143" s="300"/>
      <c r="CH143" s="300"/>
      <c r="CI143" s="300"/>
      <c r="CJ143" s="300"/>
      <c r="CK143" s="300"/>
      <c r="CL143" s="300"/>
      <c r="CM143" s="300"/>
      <c r="CN143" s="300"/>
      <c r="CO143" s="300"/>
      <c r="CP143" s="300"/>
      <c r="CQ143" s="300"/>
      <c r="CR143" s="300"/>
      <c r="CS143" s="300"/>
      <c r="CT143" s="300"/>
      <c r="CU143" s="300"/>
      <c r="CV143" s="300"/>
      <c r="CW143" s="300"/>
      <c r="CX143" s="300"/>
      <c r="CY143" s="300"/>
      <c r="CZ143" s="300"/>
      <c r="DA143" s="300"/>
      <c r="DB143" s="300"/>
      <c r="DC143" s="300"/>
      <c r="DD143" s="300"/>
      <c r="DE143" s="300"/>
      <c r="DF143" s="300"/>
      <c r="DG143" s="300"/>
      <c r="DH143" s="300"/>
      <c r="DI143" s="300"/>
      <c r="DJ143" s="300"/>
      <c r="DK143" s="300"/>
      <c r="DL143" s="300"/>
      <c r="DM143" s="300"/>
      <c r="DN143" s="300"/>
      <c r="DO143" s="300"/>
      <c r="DP143" s="300"/>
      <c r="DQ143" s="300"/>
      <c r="DR143" s="300"/>
      <c r="DS143" s="300"/>
      <c r="DT143" s="300"/>
      <c r="DU143" s="300"/>
      <c r="DV143" s="300"/>
      <c r="DW143" s="300"/>
      <c r="DX143" s="300"/>
      <c r="DY143" s="300"/>
      <c r="DZ143" s="300"/>
      <c r="EA143" s="300"/>
      <c r="EB143" s="300"/>
      <c r="EC143" s="300"/>
      <c r="ED143" s="300"/>
      <c r="EE143" s="300"/>
      <c r="EF143" s="300"/>
      <c r="EG143" s="300"/>
      <c r="EH143" s="300"/>
      <c r="EI143" s="300"/>
      <c r="EJ143" s="300"/>
      <c r="EK143" s="300"/>
      <c r="EL143" s="300"/>
      <c r="EM143" s="300"/>
      <c r="EN143" s="300"/>
      <c r="EO143" s="300"/>
      <c r="EP143" s="300"/>
      <c r="EQ143" s="300"/>
      <c r="ER143" s="300"/>
      <c r="ES143" s="300"/>
      <c r="ET143" s="300"/>
      <c r="EU143" s="300"/>
      <c r="EV143" s="300"/>
      <c r="EW143" s="300"/>
      <c r="EX143" s="300"/>
      <c r="EY143" s="300"/>
      <c r="EZ143" s="300"/>
      <c r="FA143" s="300"/>
      <c r="FB143" s="300"/>
      <c r="FC143" s="79"/>
      <c r="FD143" s="79"/>
      <c r="FE143" s="79"/>
      <c r="FF143" s="79"/>
      <c r="FG143" s="68"/>
      <c r="FH143" s="68"/>
      <c r="FI143" s="68"/>
      <c r="FJ143" s="73"/>
      <c r="FK143" s="103"/>
      <c r="FL143" s="104"/>
      <c r="FM143" s="104"/>
      <c r="FN143" s="104"/>
      <c r="FO143" s="104"/>
      <c r="FP143" s="105"/>
    </row>
    <row r="144" spans="2:234" ht="5.0999999999999996" customHeight="1" x14ac:dyDescent="0.2">
      <c r="FC144" s="68"/>
      <c r="FD144" s="68"/>
      <c r="FE144" s="68"/>
      <c r="FF144" s="68"/>
      <c r="FG144" s="68"/>
      <c r="FH144" s="68"/>
      <c r="FI144" s="68"/>
      <c r="FJ144" s="73"/>
      <c r="FK144" s="103"/>
      <c r="FL144" s="104"/>
      <c r="FM144" s="104"/>
      <c r="FN144" s="104"/>
      <c r="FO144" s="104"/>
      <c r="FP144" s="105"/>
    </row>
    <row r="145" spans="2:172" ht="5.0999999999999996" customHeight="1" x14ac:dyDescent="0.2">
      <c r="FC145" s="68"/>
      <c r="FD145" s="68"/>
      <c r="FE145" s="68"/>
      <c r="FF145" s="68"/>
      <c r="FG145" s="68"/>
      <c r="FH145" s="68"/>
      <c r="FI145" s="68"/>
      <c r="FJ145" s="73"/>
      <c r="FK145" s="103"/>
      <c r="FL145" s="104"/>
      <c r="FM145" s="104"/>
      <c r="FN145" s="104"/>
      <c r="FO145" s="104"/>
      <c r="FP145" s="105"/>
    </row>
    <row r="146" spans="2:172" ht="5.0999999999999996" customHeight="1" x14ac:dyDescent="0.2">
      <c r="C146" s="265" t="s">
        <v>1138</v>
      </c>
      <c r="D146" s="265"/>
      <c r="E146" s="301" t="s">
        <v>1137</v>
      </c>
      <c r="F146" s="301"/>
      <c r="G146" s="301"/>
      <c r="H146" s="301"/>
      <c r="I146" s="301"/>
      <c r="J146" s="301"/>
      <c r="K146" s="301"/>
      <c r="L146" s="301"/>
      <c r="M146" s="301"/>
      <c r="N146" s="301"/>
      <c r="O146" s="301"/>
      <c r="P146" s="301"/>
      <c r="Q146" s="301"/>
      <c r="R146" s="301"/>
      <c r="S146" s="301"/>
      <c r="T146" s="301"/>
      <c r="U146" s="301"/>
      <c r="V146" s="301"/>
      <c r="W146" s="301"/>
      <c r="X146" s="301"/>
      <c r="Y146" s="301"/>
      <c r="Z146" s="301"/>
      <c r="AA146" s="301"/>
      <c r="AB146" s="301"/>
      <c r="AC146" s="301"/>
      <c r="AD146" s="301"/>
      <c r="AE146" s="301"/>
      <c r="AF146" s="301"/>
      <c r="AG146" s="301"/>
      <c r="AH146" s="301"/>
      <c r="AI146" s="301"/>
      <c r="AJ146" s="301"/>
      <c r="AK146" s="301"/>
      <c r="AL146" s="301"/>
      <c r="AM146" s="301"/>
      <c r="AN146" s="301"/>
      <c r="AO146" s="301"/>
      <c r="AP146" s="301"/>
      <c r="AQ146" s="301"/>
      <c r="AR146" s="301"/>
      <c r="AS146" s="301"/>
      <c r="AT146" s="301"/>
      <c r="AU146" s="301"/>
      <c r="AV146" s="301"/>
      <c r="AW146" s="301"/>
      <c r="AX146" s="301"/>
      <c r="AY146" s="301"/>
      <c r="AZ146" s="301"/>
      <c r="BA146" s="301"/>
      <c r="BB146" s="301"/>
      <c r="BC146" s="301"/>
      <c r="BD146" s="301"/>
      <c r="BE146" s="301"/>
      <c r="BF146" s="301"/>
      <c r="BG146" s="301"/>
      <c r="BH146" s="301"/>
      <c r="BI146" s="301"/>
      <c r="BJ146" s="301"/>
      <c r="BK146" s="301"/>
      <c r="BL146" s="301"/>
      <c r="BM146" s="301"/>
      <c r="BN146" s="301"/>
      <c r="BO146" s="301"/>
      <c r="BP146" s="301"/>
      <c r="BQ146" s="301"/>
      <c r="BR146" s="301"/>
      <c r="BS146" s="301"/>
      <c r="BT146" s="301"/>
      <c r="BU146" s="301"/>
      <c r="BV146" s="301"/>
      <c r="BW146" s="301"/>
      <c r="BX146" s="301"/>
      <c r="BY146" s="301"/>
      <c r="BZ146" s="301"/>
      <c r="CA146" s="301"/>
      <c r="CB146" s="301"/>
      <c r="CC146" s="301"/>
      <c r="CD146" s="301"/>
      <c r="CE146" s="301"/>
      <c r="CF146" s="301"/>
      <c r="CG146" s="301"/>
      <c r="CH146" s="301"/>
      <c r="CI146" s="301"/>
      <c r="CJ146" s="301"/>
      <c r="CK146" s="301"/>
      <c r="CL146" s="301"/>
      <c r="CM146" s="301"/>
      <c r="CN146" s="301"/>
      <c r="CO146" s="301"/>
      <c r="CP146" s="301"/>
      <c r="CQ146" s="301"/>
      <c r="CR146" s="301"/>
      <c r="CS146" s="301"/>
      <c r="CT146" s="301"/>
      <c r="CU146" s="301"/>
      <c r="CV146" s="301"/>
      <c r="CW146" s="301"/>
      <c r="CX146" s="301"/>
      <c r="CY146" s="301"/>
      <c r="CZ146" s="301"/>
      <c r="DA146" s="301"/>
      <c r="DB146" s="301"/>
      <c r="DC146" s="301"/>
      <c r="DD146" s="301"/>
      <c r="DE146" s="301"/>
      <c r="DF146" s="301"/>
      <c r="DG146" s="301"/>
      <c r="DH146" s="301"/>
      <c r="DI146" s="301"/>
      <c r="DJ146" s="301"/>
      <c r="DK146" s="301"/>
      <c r="DL146" s="301"/>
      <c r="DM146" s="301"/>
      <c r="DN146" s="301"/>
      <c r="DO146" s="301"/>
      <c r="DP146" s="301"/>
      <c r="DQ146" s="301"/>
      <c r="DR146" s="301"/>
      <c r="DS146" s="301"/>
      <c r="DT146" s="301"/>
      <c r="DU146" s="301"/>
      <c r="DV146" s="301"/>
      <c r="DW146" s="301"/>
      <c r="DX146" s="301"/>
      <c r="DY146" s="301"/>
      <c r="DZ146" s="301"/>
      <c r="EA146" s="301"/>
      <c r="EB146" s="301"/>
      <c r="EC146" s="301"/>
      <c r="ED146" s="301"/>
      <c r="EE146" s="301"/>
      <c r="EF146" s="301"/>
      <c r="EG146" s="301"/>
      <c r="EH146" s="301"/>
      <c r="EI146" s="301"/>
      <c r="EJ146" s="301"/>
      <c r="EK146" s="301"/>
      <c r="EL146" s="301"/>
      <c r="EM146" s="301"/>
      <c r="EN146" s="301"/>
      <c r="EO146" s="301"/>
      <c r="EP146" s="301"/>
      <c r="EQ146" s="301"/>
      <c r="ER146" s="301"/>
      <c r="ES146" s="301"/>
      <c r="ET146" s="301"/>
      <c r="EU146" s="301"/>
      <c r="EV146" s="301"/>
      <c r="EW146" s="301"/>
      <c r="EX146" s="301"/>
      <c r="EY146" s="301"/>
      <c r="EZ146" s="301"/>
      <c r="FA146" s="301"/>
      <c r="FB146" s="301"/>
      <c r="FC146" s="80"/>
      <c r="FD146" s="80"/>
      <c r="FE146" s="80"/>
      <c r="FF146" s="80"/>
      <c r="FG146" s="68"/>
      <c r="FH146" s="68"/>
      <c r="FI146" s="68"/>
      <c r="FJ146" s="73"/>
      <c r="FK146" s="103"/>
      <c r="FL146" s="104"/>
      <c r="FM146" s="104"/>
      <c r="FN146" s="104"/>
      <c r="FO146" s="104"/>
      <c r="FP146" s="105"/>
    </row>
    <row r="147" spans="2:172" ht="5.0999999999999996" customHeight="1" x14ac:dyDescent="0.2">
      <c r="C147" s="265"/>
      <c r="D147" s="265"/>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1"/>
      <c r="AY147" s="301"/>
      <c r="AZ147" s="301"/>
      <c r="BA147" s="301"/>
      <c r="BB147" s="301"/>
      <c r="BC147" s="301"/>
      <c r="BD147" s="301"/>
      <c r="BE147" s="301"/>
      <c r="BF147" s="301"/>
      <c r="BG147" s="301"/>
      <c r="BH147" s="301"/>
      <c r="BI147" s="301"/>
      <c r="BJ147" s="301"/>
      <c r="BK147" s="301"/>
      <c r="BL147" s="301"/>
      <c r="BM147" s="301"/>
      <c r="BN147" s="301"/>
      <c r="BO147" s="301"/>
      <c r="BP147" s="301"/>
      <c r="BQ147" s="301"/>
      <c r="BR147" s="301"/>
      <c r="BS147" s="301"/>
      <c r="BT147" s="301"/>
      <c r="BU147" s="301"/>
      <c r="BV147" s="301"/>
      <c r="BW147" s="301"/>
      <c r="BX147" s="301"/>
      <c r="BY147" s="301"/>
      <c r="BZ147" s="301"/>
      <c r="CA147" s="301"/>
      <c r="CB147" s="301"/>
      <c r="CC147" s="301"/>
      <c r="CD147" s="301"/>
      <c r="CE147" s="301"/>
      <c r="CF147" s="301"/>
      <c r="CG147" s="301"/>
      <c r="CH147" s="301"/>
      <c r="CI147" s="301"/>
      <c r="CJ147" s="301"/>
      <c r="CK147" s="301"/>
      <c r="CL147" s="301"/>
      <c r="CM147" s="301"/>
      <c r="CN147" s="301"/>
      <c r="CO147" s="301"/>
      <c r="CP147" s="301"/>
      <c r="CQ147" s="301"/>
      <c r="CR147" s="301"/>
      <c r="CS147" s="301"/>
      <c r="CT147" s="301"/>
      <c r="CU147" s="301"/>
      <c r="CV147" s="301"/>
      <c r="CW147" s="301"/>
      <c r="CX147" s="301"/>
      <c r="CY147" s="301"/>
      <c r="CZ147" s="301"/>
      <c r="DA147" s="301"/>
      <c r="DB147" s="301"/>
      <c r="DC147" s="301"/>
      <c r="DD147" s="301"/>
      <c r="DE147" s="301"/>
      <c r="DF147" s="301"/>
      <c r="DG147" s="301"/>
      <c r="DH147" s="301"/>
      <c r="DI147" s="301"/>
      <c r="DJ147" s="301"/>
      <c r="DK147" s="301"/>
      <c r="DL147" s="301"/>
      <c r="DM147" s="301"/>
      <c r="DN147" s="301"/>
      <c r="DO147" s="301"/>
      <c r="DP147" s="301"/>
      <c r="DQ147" s="301"/>
      <c r="DR147" s="301"/>
      <c r="DS147" s="301"/>
      <c r="DT147" s="301"/>
      <c r="DU147" s="301"/>
      <c r="DV147" s="301"/>
      <c r="DW147" s="301"/>
      <c r="DX147" s="301"/>
      <c r="DY147" s="301"/>
      <c r="DZ147" s="301"/>
      <c r="EA147" s="301"/>
      <c r="EB147" s="301"/>
      <c r="EC147" s="301"/>
      <c r="ED147" s="301"/>
      <c r="EE147" s="301"/>
      <c r="EF147" s="301"/>
      <c r="EG147" s="301"/>
      <c r="EH147" s="301"/>
      <c r="EI147" s="301"/>
      <c r="EJ147" s="301"/>
      <c r="EK147" s="301"/>
      <c r="EL147" s="301"/>
      <c r="EM147" s="301"/>
      <c r="EN147" s="301"/>
      <c r="EO147" s="301"/>
      <c r="EP147" s="301"/>
      <c r="EQ147" s="301"/>
      <c r="ER147" s="301"/>
      <c r="ES147" s="301"/>
      <c r="ET147" s="301"/>
      <c r="EU147" s="301"/>
      <c r="EV147" s="301"/>
      <c r="EW147" s="301"/>
      <c r="EX147" s="301"/>
      <c r="EY147" s="301"/>
      <c r="EZ147" s="301"/>
      <c r="FA147" s="301"/>
      <c r="FB147" s="301"/>
      <c r="FC147" s="80"/>
      <c r="FD147" s="80"/>
      <c r="FE147" s="80"/>
      <c r="FF147" s="80"/>
      <c r="FG147" s="68"/>
      <c r="FH147" s="68"/>
      <c r="FI147" s="68"/>
      <c r="FJ147" s="73"/>
      <c r="FK147" s="103"/>
      <c r="FL147" s="104"/>
      <c r="FM147" s="104"/>
      <c r="FN147" s="104"/>
      <c r="FO147" s="104"/>
      <c r="FP147" s="105"/>
    </row>
    <row r="148" spans="2:172" ht="5.0999999999999996" customHeight="1" x14ac:dyDescent="0.2">
      <c r="E148" s="301"/>
      <c r="F148" s="301"/>
      <c r="G148" s="301"/>
      <c r="H148" s="301"/>
      <c r="I148" s="301"/>
      <c r="J148" s="301"/>
      <c r="K148" s="301"/>
      <c r="L148" s="301"/>
      <c r="M148" s="301"/>
      <c r="N148" s="301"/>
      <c r="O148" s="301"/>
      <c r="P148" s="301"/>
      <c r="Q148" s="301"/>
      <c r="R148" s="301"/>
      <c r="S148" s="301"/>
      <c r="T148" s="301"/>
      <c r="U148" s="301"/>
      <c r="V148" s="301"/>
      <c r="W148" s="301"/>
      <c r="X148" s="301"/>
      <c r="Y148" s="301"/>
      <c r="Z148" s="301"/>
      <c r="AA148" s="301"/>
      <c r="AB148" s="301"/>
      <c r="AC148" s="301"/>
      <c r="AD148" s="301"/>
      <c r="AE148" s="301"/>
      <c r="AF148" s="301"/>
      <c r="AG148" s="301"/>
      <c r="AH148" s="301"/>
      <c r="AI148" s="301"/>
      <c r="AJ148" s="301"/>
      <c r="AK148" s="301"/>
      <c r="AL148" s="301"/>
      <c r="AM148" s="301"/>
      <c r="AN148" s="301"/>
      <c r="AO148" s="301"/>
      <c r="AP148" s="301"/>
      <c r="AQ148" s="301"/>
      <c r="AR148" s="301"/>
      <c r="AS148" s="301"/>
      <c r="AT148" s="301"/>
      <c r="AU148" s="301"/>
      <c r="AV148" s="301"/>
      <c r="AW148" s="301"/>
      <c r="AX148" s="301"/>
      <c r="AY148" s="301"/>
      <c r="AZ148" s="301"/>
      <c r="BA148" s="301"/>
      <c r="BB148" s="301"/>
      <c r="BC148" s="301"/>
      <c r="BD148" s="301"/>
      <c r="BE148" s="301"/>
      <c r="BF148" s="301"/>
      <c r="BG148" s="301"/>
      <c r="BH148" s="301"/>
      <c r="BI148" s="301"/>
      <c r="BJ148" s="301"/>
      <c r="BK148" s="301"/>
      <c r="BL148" s="301"/>
      <c r="BM148" s="301"/>
      <c r="BN148" s="301"/>
      <c r="BO148" s="301"/>
      <c r="BP148" s="301"/>
      <c r="BQ148" s="301"/>
      <c r="BR148" s="301"/>
      <c r="BS148" s="301"/>
      <c r="BT148" s="301"/>
      <c r="BU148" s="301"/>
      <c r="BV148" s="301"/>
      <c r="BW148" s="301"/>
      <c r="BX148" s="301"/>
      <c r="BY148" s="301"/>
      <c r="BZ148" s="301"/>
      <c r="CA148" s="301"/>
      <c r="CB148" s="301"/>
      <c r="CC148" s="301"/>
      <c r="CD148" s="301"/>
      <c r="CE148" s="301"/>
      <c r="CF148" s="301"/>
      <c r="CG148" s="301"/>
      <c r="CH148" s="301"/>
      <c r="CI148" s="301"/>
      <c r="CJ148" s="301"/>
      <c r="CK148" s="301"/>
      <c r="CL148" s="301"/>
      <c r="CM148" s="301"/>
      <c r="CN148" s="301"/>
      <c r="CO148" s="301"/>
      <c r="CP148" s="301"/>
      <c r="CQ148" s="301"/>
      <c r="CR148" s="301"/>
      <c r="CS148" s="301"/>
      <c r="CT148" s="301"/>
      <c r="CU148" s="301"/>
      <c r="CV148" s="301"/>
      <c r="CW148" s="301"/>
      <c r="CX148" s="301"/>
      <c r="CY148" s="301"/>
      <c r="CZ148" s="301"/>
      <c r="DA148" s="301"/>
      <c r="DB148" s="301"/>
      <c r="DC148" s="301"/>
      <c r="DD148" s="301"/>
      <c r="DE148" s="301"/>
      <c r="DF148" s="301"/>
      <c r="DG148" s="301"/>
      <c r="DH148" s="301"/>
      <c r="DI148" s="301"/>
      <c r="DJ148" s="301"/>
      <c r="DK148" s="301"/>
      <c r="DL148" s="301"/>
      <c r="DM148" s="301"/>
      <c r="DN148" s="301"/>
      <c r="DO148" s="301"/>
      <c r="DP148" s="301"/>
      <c r="DQ148" s="301"/>
      <c r="DR148" s="301"/>
      <c r="DS148" s="301"/>
      <c r="DT148" s="301"/>
      <c r="DU148" s="301"/>
      <c r="DV148" s="301"/>
      <c r="DW148" s="301"/>
      <c r="DX148" s="301"/>
      <c r="DY148" s="301"/>
      <c r="DZ148" s="301"/>
      <c r="EA148" s="301"/>
      <c r="EB148" s="301"/>
      <c r="EC148" s="301"/>
      <c r="ED148" s="301"/>
      <c r="EE148" s="301"/>
      <c r="EF148" s="301"/>
      <c r="EG148" s="301"/>
      <c r="EH148" s="301"/>
      <c r="EI148" s="301"/>
      <c r="EJ148" s="301"/>
      <c r="EK148" s="301"/>
      <c r="EL148" s="301"/>
      <c r="EM148" s="301"/>
      <c r="EN148" s="301"/>
      <c r="EO148" s="301"/>
      <c r="EP148" s="301"/>
      <c r="EQ148" s="301"/>
      <c r="ER148" s="301"/>
      <c r="ES148" s="301"/>
      <c r="ET148" s="301"/>
      <c r="EU148" s="301"/>
      <c r="EV148" s="301"/>
      <c r="EW148" s="301"/>
      <c r="EX148" s="301"/>
      <c r="EY148" s="301"/>
      <c r="EZ148" s="301"/>
      <c r="FA148" s="301"/>
      <c r="FB148" s="301"/>
      <c r="FC148" s="80"/>
      <c r="FD148" s="80"/>
      <c r="FE148" s="80"/>
      <c r="FF148" s="80"/>
      <c r="FG148" s="68"/>
      <c r="FH148" s="68"/>
      <c r="FI148" s="68"/>
      <c r="FJ148" s="73"/>
      <c r="FK148" s="103"/>
      <c r="FL148" s="104"/>
      <c r="FM148" s="104"/>
      <c r="FN148" s="104"/>
      <c r="FO148" s="104"/>
      <c r="FP148" s="105"/>
    </row>
    <row r="149" spans="2:172" ht="5.0999999999999996" customHeight="1" x14ac:dyDescent="0.2">
      <c r="E149" s="301"/>
      <c r="F149" s="301"/>
      <c r="G149" s="301"/>
      <c r="H149" s="301"/>
      <c r="I149" s="301"/>
      <c r="J149" s="301"/>
      <c r="K149" s="301"/>
      <c r="L149" s="301"/>
      <c r="M149" s="301"/>
      <c r="N149" s="301"/>
      <c r="O149" s="301"/>
      <c r="P149" s="301"/>
      <c r="Q149" s="301"/>
      <c r="R149" s="301"/>
      <c r="S149" s="301"/>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301"/>
      <c r="AP149" s="301"/>
      <c r="AQ149" s="301"/>
      <c r="AR149" s="301"/>
      <c r="AS149" s="301"/>
      <c r="AT149" s="301"/>
      <c r="AU149" s="301"/>
      <c r="AV149" s="301"/>
      <c r="AW149" s="301"/>
      <c r="AX149" s="301"/>
      <c r="AY149" s="301"/>
      <c r="AZ149" s="301"/>
      <c r="BA149" s="301"/>
      <c r="BB149" s="301"/>
      <c r="BC149" s="301"/>
      <c r="BD149" s="301"/>
      <c r="BE149" s="301"/>
      <c r="BF149" s="301"/>
      <c r="BG149" s="301"/>
      <c r="BH149" s="301"/>
      <c r="BI149" s="301"/>
      <c r="BJ149" s="301"/>
      <c r="BK149" s="301"/>
      <c r="BL149" s="301"/>
      <c r="BM149" s="301"/>
      <c r="BN149" s="301"/>
      <c r="BO149" s="301"/>
      <c r="BP149" s="301"/>
      <c r="BQ149" s="301"/>
      <c r="BR149" s="301"/>
      <c r="BS149" s="301"/>
      <c r="BT149" s="301"/>
      <c r="BU149" s="301"/>
      <c r="BV149" s="301"/>
      <c r="BW149" s="301"/>
      <c r="BX149" s="301"/>
      <c r="BY149" s="301"/>
      <c r="BZ149" s="301"/>
      <c r="CA149" s="301"/>
      <c r="CB149" s="301"/>
      <c r="CC149" s="301"/>
      <c r="CD149" s="301"/>
      <c r="CE149" s="301"/>
      <c r="CF149" s="301"/>
      <c r="CG149" s="301"/>
      <c r="CH149" s="301"/>
      <c r="CI149" s="301"/>
      <c r="CJ149" s="301"/>
      <c r="CK149" s="301"/>
      <c r="CL149" s="301"/>
      <c r="CM149" s="301"/>
      <c r="CN149" s="301"/>
      <c r="CO149" s="301"/>
      <c r="CP149" s="301"/>
      <c r="CQ149" s="301"/>
      <c r="CR149" s="301"/>
      <c r="CS149" s="301"/>
      <c r="CT149" s="301"/>
      <c r="CU149" s="301"/>
      <c r="CV149" s="301"/>
      <c r="CW149" s="301"/>
      <c r="CX149" s="301"/>
      <c r="CY149" s="301"/>
      <c r="CZ149" s="301"/>
      <c r="DA149" s="301"/>
      <c r="DB149" s="301"/>
      <c r="DC149" s="301"/>
      <c r="DD149" s="301"/>
      <c r="DE149" s="301"/>
      <c r="DF149" s="301"/>
      <c r="DG149" s="301"/>
      <c r="DH149" s="301"/>
      <c r="DI149" s="301"/>
      <c r="DJ149" s="301"/>
      <c r="DK149" s="301"/>
      <c r="DL149" s="301"/>
      <c r="DM149" s="301"/>
      <c r="DN149" s="301"/>
      <c r="DO149" s="301"/>
      <c r="DP149" s="301"/>
      <c r="DQ149" s="301"/>
      <c r="DR149" s="301"/>
      <c r="DS149" s="301"/>
      <c r="DT149" s="301"/>
      <c r="DU149" s="301"/>
      <c r="DV149" s="301"/>
      <c r="DW149" s="301"/>
      <c r="DX149" s="301"/>
      <c r="DY149" s="301"/>
      <c r="DZ149" s="301"/>
      <c r="EA149" s="301"/>
      <c r="EB149" s="301"/>
      <c r="EC149" s="301"/>
      <c r="ED149" s="301"/>
      <c r="EE149" s="301"/>
      <c r="EF149" s="301"/>
      <c r="EG149" s="301"/>
      <c r="EH149" s="301"/>
      <c r="EI149" s="301"/>
      <c r="EJ149" s="301"/>
      <c r="EK149" s="301"/>
      <c r="EL149" s="301"/>
      <c r="EM149" s="301"/>
      <c r="EN149" s="301"/>
      <c r="EO149" s="301"/>
      <c r="EP149" s="301"/>
      <c r="EQ149" s="301"/>
      <c r="ER149" s="301"/>
      <c r="ES149" s="301"/>
      <c r="ET149" s="301"/>
      <c r="EU149" s="301"/>
      <c r="EV149" s="301"/>
      <c r="EW149" s="301"/>
      <c r="EX149" s="301"/>
      <c r="EY149" s="301"/>
      <c r="EZ149" s="301"/>
      <c r="FA149" s="301"/>
      <c r="FB149" s="301"/>
      <c r="FC149" s="80"/>
      <c r="FD149" s="80"/>
      <c r="FE149" s="80"/>
      <c r="FF149" s="80"/>
      <c r="FG149" s="68"/>
      <c r="FH149" s="68"/>
      <c r="FI149" s="68"/>
      <c r="FJ149" s="73"/>
      <c r="FK149" s="103"/>
      <c r="FL149" s="104"/>
      <c r="FM149" s="104"/>
      <c r="FN149" s="104"/>
      <c r="FO149" s="104"/>
      <c r="FP149" s="105"/>
    </row>
    <row r="150" spans="2:172" ht="5.0999999999999996" customHeight="1" x14ac:dyDescent="0.2">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301"/>
      <c r="AI150" s="301"/>
      <c r="AJ150" s="301"/>
      <c r="AK150" s="301"/>
      <c r="AL150" s="301"/>
      <c r="AM150" s="301"/>
      <c r="AN150" s="301"/>
      <c r="AO150" s="301"/>
      <c r="AP150" s="301"/>
      <c r="AQ150" s="301"/>
      <c r="AR150" s="301"/>
      <c r="AS150" s="301"/>
      <c r="AT150" s="301"/>
      <c r="AU150" s="301"/>
      <c r="AV150" s="301"/>
      <c r="AW150" s="301"/>
      <c r="AX150" s="301"/>
      <c r="AY150" s="301"/>
      <c r="AZ150" s="301"/>
      <c r="BA150" s="301"/>
      <c r="BB150" s="301"/>
      <c r="BC150" s="301"/>
      <c r="BD150" s="301"/>
      <c r="BE150" s="301"/>
      <c r="BF150" s="301"/>
      <c r="BG150" s="301"/>
      <c r="BH150" s="301"/>
      <c r="BI150" s="301"/>
      <c r="BJ150" s="301"/>
      <c r="BK150" s="301"/>
      <c r="BL150" s="301"/>
      <c r="BM150" s="301"/>
      <c r="BN150" s="301"/>
      <c r="BO150" s="301"/>
      <c r="BP150" s="301"/>
      <c r="BQ150" s="301"/>
      <c r="BR150" s="301"/>
      <c r="BS150" s="301"/>
      <c r="BT150" s="301"/>
      <c r="BU150" s="301"/>
      <c r="BV150" s="301"/>
      <c r="BW150" s="301"/>
      <c r="BX150" s="301"/>
      <c r="BY150" s="301"/>
      <c r="BZ150" s="301"/>
      <c r="CA150" s="301"/>
      <c r="CB150" s="301"/>
      <c r="CC150" s="301"/>
      <c r="CD150" s="301"/>
      <c r="CE150" s="301"/>
      <c r="CF150" s="301"/>
      <c r="CG150" s="301"/>
      <c r="CH150" s="301"/>
      <c r="CI150" s="301"/>
      <c r="CJ150" s="301"/>
      <c r="CK150" s="301"/>
      <c r="CL150" s="301"/>
      <c r="CM150" s="301"/>
      <c r="CN150" s="301"/>
      <c r="CO150" s="301"/>
      <c r="CP150" s="301"/>
      <c r="CQ150" s="301"/>
      <c r="CR150" s="301"/>
      <c r="CS150" s="301"/>
      <c r="CT150" s="301"/>
      <c r="CU150" s="301"/>
      <c r="CV150" s="301"/>
      <c r="CW150" s="301"/>
      <c r="CX150" s="301"/>
      <c r="CY150" s="301"/>
      <c r="CZ150" s="301"/>
      <c r="DA150" s="301"/>
      <c r="DB150" s="301"/>
      <c r="DC150" s="301"/>
      <c r="DD150" s="301"/>
      <c r="DE150" s="301"/>
      <c r="DF150" s="301"/>
      <c r="DG150" s="301"/>
      <c r="DH150" s="301"/>
      <c r="DI150" s="301"/>
      <c r="DJ150" s="301"/>
      <c r="DK150" s="301"/>
      <c r="DL150" s="301"/>
      <c r="DM150" s="301"/>
      <c r="DN150" s="301"/>
      <c r="DO150" s="301"/>
      <c r="DP150" s="301"/>
      <c r="DQ150" s="301"/>
      <c r="DR150" s="301"/>
      <c r="DS150" s="301"/>
      <c r="DT150" s="301"/>
      <c r="DU150" s="301"/>
      <c r="DV150" s="301"/>
      <c r="DW150" s="301"/>
      <c r="DX150" s="301"/>
      <c r="DY150" s="301"/>
      <c r="DZ150" s="301"/>
      <c r="EA150" s="301"/>
      <c r="EB150" s="301"/>
      <c r="EC150" s="301"/>
      <c r="ED150" s="301"/>
      <c r="EE150" s="301"/>
      <c r="EF150" s="301"/>
      <c r="EG150" s="301"/>
      <c r="EH150" s="301"/>
      <c r="EI150" s="301"/>
      <c r="EJ150" s="301"/>
      <c r="EK150" s="301"/>
      <c r="EL150" s="301"/>
      <c r="EM150" s="301"/>
      <c r="EN150" s="301"/>
      <c r="EO150" s="301"/>
      <c r="EP150" s="301"/>
      <c r="EQ150" s="301"/>
      <c r="ER150" s="301"/>
      <c r="ES150" s="301"/>
      <c r="ET150" s="301"/>
      <c r="EU150" s="301"/>
      <c r="EV150" s="301"/>
      <c r="EW150" s="301"/>
      <c r="EX150" s="301"/>
      <c r="EY150" s="301"/>
      <c r="EZ150" s="301"/>
      <c r="FA150" s="301"/>
      <c r="FB150" s="301"/>
      <c r="FC150" s="80"/>
      <c r="FD150" s="80"/>
      <c r="FE150" s="80"/>
      <c r="FF150" s="80"/>
      <c r="FG150" s="68"/>
      <c r="FH150" s="68"/>
      <c r="FI150" s="68"/>
      <c r="FJ150" s="73"/>
      <c r="FK150" s="103"/>
      <c r="FL150" s="104"/>
      <c r="FM150" s="104"/>
      <c r="FN150" s="104"/>
      <c r="FO150" s="104"/>
      <c r="FP150" s="105"/>
    </row>
    <row r="151" spans="2:172" ht="5.0999999999999996" customHeight="1" x14ac:dyDescent="0.2">
      <c r="FC151" s="68"/>
      <c r="FD151" s="68"/>
      <c r="FE151" s="68"/>
      <c r="FF151" s="68"/>
      <c r="FG151" s="68"/>
      <c r="FH151" s="68"/>
      <c r="FI151" s="68"/>
      <c r="FJ151" s="73"/>
      <c r="FK151" s="103"/>
      <c r="FL151" s="104"/>
      <c r="FM151" s="104"/>
      <c r="FN151" s="104"/>
      <c r="FO151" s="104"/>
      <c r="FP151" s="105"/>
    </row>
    <row r="152" spans="2:172" ht="5.0999999999999996" customHeight="1" x14ac:dyDescent="0.2">
      <c r="B152" s="302" t="s">
        <v>1147</v>
      </c>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BF152" s="302"/>
      <c r="BG152" s="302"/>
      <c r="BH152" s="302"/>
      <c r="BI152" s="302"/>
      <c r="BJ152" s="302"/>
      <c r="BK152" s="302"/>
      <c r="BL152" s="302"/>
      <c r="BM152" s="302"/>
      <c r="BN152" s="302"/>
      <c r="BO152" s="302"/>
      <c r="BP152" s="302"/>
      <c r="BQ152" s="302"/>
      <c r="BR152" s="302"/>
      <c r="BS152" s="302"/>
      <c r="BT152" s="302"/>
      <c r="BU152" s="302"/>
      <c r="BV152" s="302"/>
      <c r="BW152" s="302"/>
      <c r="BX152" s="302"/>
      <c r="BY152" s="302"/>
      <c r="BZ152" s="302"/>
      <c r="CA152" s="302"/>
      <c r="CB152" s="302"/>
      <c r="CC152" s="302"/>
      <c r="CD152" s="302"/>
      <c r="CE152" s="302"/>
      <c r="CF152" s="302"/>
      <c r="CG152" s="302"/>
      <c r="CH152" s="302"/>
      <c r="CI152" s="302"/>
      <c r="CJ152" s="302"/>
      <c r="CK152" s="302"/>
      <c r="CL152" s="302"/>
      <c r="CM152" s="302"/>
      <c r="CN152" s="302"/>
      <c r="CO152" s="302"/>
      <c r="CP152" s="302"/>
      <c r="CQ152" s="302"/>
      <c r="CR152" s="302"/>
      <c r="CS152" s="302"/>
      <c r="CT152" s="302"/>
      <c r="CU152" s="302"/>
      <c r="CV152" s="302"/>
      <c r="CW152" s="302"/>
      <c r="CX152" s="302"/>
      <c r="CY152" s="302"/>
      <c r="CZ152" s="302"/>
      <c r="DA152" s="302"/>
      <c r="DB152" s="302"/>
      <c r="DC152" s="302"/>
      <c r="DD152" s="302"/>
      <c r="DE152" s="302"/>
      <c r="DF152" s="302"/>
      <c r="DG152" s="302"/>
      <c r="DH152" s="302"/>
      <c r="DI152" s="302"/>
      <c r="DJ152" s="302"/>
      <c r="DK152" s="302"/>
      <c r="DL152" s="302"/>
      <c r="DM152" s="302"/>
      <c r="DN152" s="302"/>
      <c r="DO152" s="302"/>
      <c r="DP152" s="302"/>
      <c r="DQ152" s="302"/>
      <c r="DR152" s="302"/>
      <c r="DS152" s="302"/>
      <c r="DT152" s="302"/>
      <c r="DU152" s="302"/>
      <c r="DV152" s="302"/>
      <c r="DW152" s="302"/>
      <c r="DX152" s="302"/>
      <c r="DY152" s="302"/>
      <c r="DZ152" s="302"/>
      <c r="EA152" s="302"/>
      <c r="EB152" s="302"/>
      <c r="EC152" s="302"/>
      <c r="ED152" s="302"/>
      <c r="EE152" s="302"/>
      <c r="EF152" s="302"/>
      <c r="EG152" s="302"/>
      <c r="EH152" s="302"/>
      <c r="EI152" s="302"/>
      <c r="EJ152" s="302"/>
      <c r="EK152" s="302"/>
      <c r="EL152" s="302"/>
      <c r="EM152" s="302"/>
      <c r="EN152" s="302"/>
      <c r="EO152" s="302"/>
      <c r="EP152" s="302"/>
      <c r="EQ152" s="302"/>
      <c r="ER152" s="302"/>
      <c r="ES152" s="302"/>
      <c r="ET152" s="302"/>
      <c r="EU152" s="302"/>
      <c r="EV152" s="302"/>
      <c r="EW152" s="302"/>
      <c r="EX152" s="302"/>
      <c r="EY152" s="302"/>
      <c r="EZ152" s="302"/>
      <c r="FA152" s="302"/>
      <c r="FB152" s="302"/>
      <c r="FC152" s="75"/>
      <c r="FD152" s="75"/>
      <c r="FE152" s="75"/>
      <c r="FF152" s="75"/>
      <c r="FG152" s="68"/>
      <c r="FH152" s="68"/>
      <c r="FI152" s="68"/>
      <c r="FJ152" s="73"/>
      <c r="FK152" s="103"/>
      <c r="FL152" s="104"/>
      <c r="FM152" s="104"/>
      <c r="FN152" s="104"/>
      <c r="FO152" s="104"/>
      <c r="FP152" s="105"/>
    </row>
    <row r="153" spans="2:172" ht="5.0999999999999996" customHeight="1" x14ac:dyDescent="0.2">
      <c r="B153" s="302"/>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302"/>
      <c r="BC153" s="302"/>
      <c r="BD153" s="302"/>
      <c r="BE153" s="302"/>
      <c r="BF153" s="302"/>
      <c r="BG153" s="302"/>
      <c r="BH153" s="302"/>
      <c r="BI153" s="302"/>
      <c r="BJ153" s="302"/>
      <c r="BK153" s="302"/>
      <c r="BL153" s="302"/>
      <c r="BM153" s="302"/>
      <c r="BN153" s="302"/>
      <c r="BO153" s="302"/>
      <c r="BP153" s="302"/>
      <c r="BQ153" s="302"/>
      <c r="BR153" s="302"/>
      <c r="BS153" s="302"/>
      <c r="BT153" s="302"/>
      <c r="BU153" s="302"/>
      <c r="BV153" s="302"/>
      <c r="BW153" s="302"/>
      <c r="BX153" s="302"/>
      <c r="BY153" s="302"/>
      <c r="BZ153" s="302"/>
      <c r="CA153" s="302"/>
      <c r="CB153" s="302"/>
      <c r="CC153" s="302"/>
      <c r="CD153" s="302"/>
      <c r="CE153" s="302"/>
      <c r="CF153" s="302"/>
      <c r="CG153" s="302"/>
      <c r="CH153" s="302"/>
      <c r="CI153" s="302"/>
      <c r="CJ153" s="302"/>
      <c r="CK153" s="302"/>
      <c r="CL153" s="302"/>
      <c r="CM153" s="302"/>
      <c r="CN153" s="302"/>
      <c r="CO153" s="302"/>
      <c r="CP153" s="302"/>
      <c r="CQ153" s="302"/>
      <c r="CR153" s="302"/>
      <c r="CS153" s="302"/>
      <c r="CT153" s="302"/>
      <c r="CU153" s="302"/>
      <c r="CV153" s="302"/>
      <c r="CW153" s="302"/>
      <c r="CX153" s="302"/>
      <c r="CY153" s="302"/>
      <c r="CZ153" s="302"/>
      <c r="DA153" s="302"/>
      <c r="DB153" s="302"/>
      <c r="DC153" s="302"/>
      <c r="DD153" s="302"/>
      <c r="DE153" s="302"/>
      <c r="DF153" s="302"/>
      <c r="DG153" s="302"/>
      <c r="DH153" s="302"/>
      <c r="DI153" s="302"/>
      <c r="DJ153" s="302"/>
      <c r="DK153" s="302"/>
      <c r="DL153" s="302"/>
      <c r="DM153" s="302"/>
      <c r="DN153" s="302"/>
      <c r="DO153" s="302"/>
      <c r="DP153" s="302"/>
      <c r="DQ153" s="302"/>
      <c r="DR153" s="302"/>
      <c r="DS153" s="302"/>
      <c r="DT153" s="302"/>
      <c r="DU153" s="302"/>
      <c r="DV153" s="302"/>
      <c r="DW153" s="302"/>
      <c r="DX153" s="302"/>
      <c r="DY153" s="302"/>
      <c r="DZ153" s="302"/>
      <c r="EA153" s="302"/>
      <c r="EB153" s="302"/>
      <c r="EC153" s="302"/>
      <c r="ED153" s="302"/>
      <c r="EE153" s="302"/>
      <c r="EF153" s="302"/>
      <c r="EG153" s="302"/>
      <c r="EH153" s="302"/>
      <c r="EI153" s="302"/>
      <c r="EJ153" s="302"/>
      <c r="EK153" s="302"/>
      <c r="EL153" s="302"/>
      <c r="EM153" s="302"/>
      <c r="EN153" s="302"/>
      <c r="EO153" s="302"/>
      <c r="EP153" s="302"/>
      <c r="EQ153" s="302"/>
      <c r="ER153" s="302"/>
      <c r="ES153" s="302"/>
      <c r="ET153" s="302"/>
      <c r="EU153" s="302"/>
      <c r="EV153" s="302"/>
      <c r="EW153" s="302"/>
      <c r="EX153" s="302"/>
      <c r="EY153" s="302"/>
      <c r="EZ153" s="302"/>
      <c r="FA153" s="302"/>
      <c r="FB153" s="302"/>
      <c r="FC153" s="75"/>
      <c r="FD153" s="75"/>
      <c r="FE153" s="75"/>
      <c r="FF153" s="75"/>
      <c r="FG153" s="68"/>
      <c r="FH153" s="68"/>
      <c r="FI153" s="68"/>
      <c r="FJ153" s="73"/>
      <c r="FK153" s="103"/>
      <c r="FL153" s="104"/>
      <c r="FM153" s="104"/>
      <c r="FN153" s="104"/>
      <c r="FO153" s="104"/>
      <c r="FP153" s="105"/>
    </row>
    <row r="154" spans="2:172" ht="5.0999999999999996" customHeight="1" x14ac:dyDescent="0.2">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c r="AS154" s="302"/>
      <c r="AT154" s="302"/>
      <c r="AU154" s="302"/>
      <c r="AV154" s="302"/>
      <c r="AW154" s="302"/>
      <c r="AX154" s="302"/>
      <c r="AY154" s="302"/>
      <c r="AZ154" s="302"/>
      <c r="BA154" s="302"/>
      <c r="BB154" s="302"/>
      <c r="BC154" s="302"/>
      <c r="BD154" s="302"/>
      <c r="BE154" s="302"/>
      <c r="BF154" s="302"/>
      <c r="BG154" s="302"/>
      <c r="BH154" s="302"/>
      <c r="BI154" s="302"/>
      <c r="BJ154" s="302"/>
      <c r="BK154" s="302"/>
      <c r="BL154" s="302"/>
      <c r="BM154" s="302"/>
      <c r="BN154" s="302"/>
      <c r="BO154" s="302"/>
      <c r="BP154" s="302"/>
      <c r="BQ154" s="302"/>
      <c r="BR154" s="302"/>
      <c r="BS154" s="302"/>
      <c r="BT154" s="302"/>
      <c r="BU154" s="302"/>
      <c r="BV154" s="302"/>
      <c r="BW154" s="302"/>
      <c r="BX154" s="302"/>
      <c r="BY154" s="302"/>
      <c r="BZ154" s="302"/>
      <c r="CA154" s="302"/>
      <c r="CB154" s="302"/>
      <c r="CC154" s="302"/>
      <c r="CD154" s="302"/>
      <c r="CE154" s="302"/>
      <c r="CF154" s="302"/>
      <c r="CG154" s="302"/>
      <c r="CH154" s="302"/>
      <c r="CI154" s="302"/>
      <c r="CJ154" s="302"/>
      <c r="CK154" s="302"/>
      <c r="CL154" s="302"/>
      <c r="CM154" s="302"/>
      <c r="CN154" s="302"/>
      <c r="CO154" s="302"/>
      <c r="CP154" s="302"/>
      <c r="CQ154" s="302"/>
      <c r="CR154" s="302"/>
      <c r="CS154" s="302"/>
      <c r="CT154" s="302"/>
      <c r="CU154" s="302"/>
      <c r="CV154" s="302"/>
      <c r="CW154" s="302"/>
      <c r="CX154" s="302"/>
      <c r="CY154" s="302"/>
      <c r="CZ154" s="302"/>
      <c r="DA154" s="302"/>
      <c r="DB154" s="302"/>
      <c r="DC154" s="302"/>
      <c r="DD154" s="302"/>
      <c r="DE154" s="302"/>
      <c r="DF154" s="302"/>
      <c r="DG154" s="302"/>
      <c r="DH154" s="302"/>
      <c r="DI154" s="302"/>
      <c r="DJ154" s="302"/>
      <c r="DK154" s="302"/>
      <c r="DL154" s="302"/>
      <c r="DM154" s="302"/>
      <c r="DN154" s="302"/>
      <c r="DO154" s="302"/>
      <c r="DP154" s="302"/>
      <c r="DQ154" s="302"/>
      <c r="DR154" s="302"/>
      <c r="DS154" s="302"/>
      <c r="DT154" s="302"/>
      <c r="DU154" s="302"/>
      <c r="DV154" s="302"/>
      <c r="DW154" s="302"/>
      <c r="DX154" s="302"/>
      <c r="DY154" s="302"/>
      <c r="DZ154" s="302"/>
      <c r="EA154" s="302"/>
      <c r="EB154" s="302"/>
      <c r="EC154" s="302"/>
      <c r="ED154" s="302"/>
      <c r="EE154" s="302"/>
      <c r="EF154" s="302"/>
      <c r="EG154" s="302"/>
      <c r="EH154" s="302"/>
      <c r="EI154" s="302"/>
      <c r="EJ154" s="302"/>
      <c r="EK154" s="302"/>
      <c r="EL154" s="302"/>
      <c r="EM154" s="302"/>
      <c r="EN154" s="302"/>
      <c r="EO154" s="302"/>
      <c r="EP154" s="302"/>
      <c r="EQ154" s="302"/>
      <c r="ER154" s="302"/>
      <c r="ES154" s="302"/>
      <c r="ET154" s="302"/>
      <c r="EU154" s="302"/>
      <c r="EV154" s="302"/>
      <c r="EW154" s="302"/>
      <c r="EX154" s="302"/>
      <c r="EY154" s="302"/>
      <c r="EZ154" s="302"/>
      <c r="FA154" s="302"/>
      <c r="FB154" s="302"/>
      <c r="FC154" s="75"/>
      <c r="FD154" s="75"/>
      <c r="FE154" s="75"/>
      <c r="FF154" s="75"/>
      <c r="FG154" s="68"/>
      <c r="FH154" s="68"/>
      <c r="FI154" s="68"/>
      <c r="FJ154" s="73"/>
      <c r="FK154" s="103"/>
      <c r="FL154" s="104"/>
      <c r="FM154" s="104"/>
      <c r="FN154" s="104"/>
      <c r="FO154" s="104"/>
      <c r="FP154" s="105"/>
    </row>
    <row r="155" spans="2:172" ht="5.0999999999999996" customHeight="1" x14ac:dyDescent="0.2">
      <c r="B155" s="30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BF155" s="302"/>
      <c r="BG155" s="302"/>
      <c r="BH155" s="302"/>
      <c r="BI155" s="302"/>
      <c r="BJ155" s="302"/>
      <c r="BK155" s="302"/>
      <c r="BL155" s="302"/>
      <c r="BM155" s="302"/>
      <c r="BN155" s="302"/>
      <c r="BO155" s="302"/>
      <c r="BP155" s="302"/>
      <c r="BQ155" s="302"/>
      <c r="BR155" s="302"/>
      <c r="BS155" s="302"/>
      <c r="BT155" s="302"/>
      <c r="BU155" s="302"/>
      <c r="BV155" s="302"/>
      <c r="BW155" s="302"/>
      <c r="BX155" s="302"/>
      <c r="BY155" s="302"/>
      <c r="BZ155" s="302"/>
      <c r="CA155" s="302"/>
      <c r="CB155" s="302"/>
      <c r="CC155" s="302"/>
      <c r="CD155" s="302"/>
      <c r="CE155" s="302"/>
      <c r="CF155" s="302"/>
      <c r="CG155" s="302"/>
      <c r="CH155" s="302"/>
      <c r="CI155" s="302"/>
      <c r="CJ155" s="302"/>
      <c r="CK155" s="302"/>
      <c r="CL155" s="302"/>
      <c r="CM155" s="302"/>
      <c r="CN155" s="302"/>
      <c r="CO155" s="302"/>
      <c r="CP155" s="302"/>
      <c r="CQ155" s="302"/>
      <c r="CR155" s="302"/>
      <c r="CS155" s="302"/>
      <c r="CT155" s="302"/>
      <c r="CU155" s="302"/>
      <c r="CV155" s="302"/>
      <c r="CW155" s="302"/>
      <c r="CX155" s="302"/>
      <c r="CY155" s="302"/>
      <c r="CZ155" s="302"/>
      <c r="DA155" s="302"/>
      <c r="DB155" s="302"/>
      <c r="DC155" s="302"/>
      <c r="DD155" s="302"/>
      <c r="DE155" s="302"/>
      <c r="DF155" s="302"/>
      <c r="DG155" s="302"/>
      <c r="DH155" s="302"/>
      <c r="DI155" s="302"/>
      <c r="DJ155" s="302"/>
      <c r="DK155" s="302"/>
      <c r="DL155" s="302"/>
      <c r="DM155" s="302"/>
      <c r="DN155" s="302"/>
      <c r="DO155" s="302"/>
      <c r="DP155" s="302"/>
      <c r="DQ155" s="302"/>
      <c r="DR155" s="302"/>
      <c r="DS155" s="302"/>
      <c r="DT155" s="302"/>
      <c r="DU155" s="302"/>
      <c r="DV155" s="302"/>
      <c r="DW155" s="302"/>
      <c r="DX155" s="302"/>
      <c r="DY155" s="302"/>
      <c r="DZ155" s="302"/>
      <c r="EA155" s="302"/>
      <c r="EB155" s="302"/>
      <c r="EC155" s="302"/>
      <c r="ED155" s="302"/>
      <c r="EE155" s="302"/>
      <c r="EF155" s="302"/>
      <c r="EG155" s="302"/>
      <c r="EH155" s="302"/>
      <c r="EI155" s="302"/>
      <c r="EJ155" s="302"/>
      <c r="EK155" s="302"/>
      <c r="EL155" s="302"/>
      <c r="EM155" s="302"/>
      <c r="EN155" s="302"/>
      <c r="EO155" s="302"/>
      <c r="EP155" s="302"/>
      <c r="EQ155" s="302"/>
      <c r="ER155" s="302"/>
      <c r="ES155" s="302"/>
      <c r="ET155" s="302"/>
      <c r="EU155" s="302"/>
      <c r="EV155" s="302"/>
      <c r="EW155" s="302"/>
      <c r="EX155" s="302"/>
      <c r="EY155" s="302"/>
      <c r="EZ155" s="302"/>
      <c r="FA155" s="302"/>
      <c r="FB155" s="302"/>
      <c r="FC155" s="75"/>
      <c r="FD155" s="75"/>
      <c r="FE155" s="75"/>
      <c r="FF155" s="75"/>
      <c r="FG155" s="68"/>
      <c r="FH155" s="68"/>
      <c r="FI155" s="68"/>
      <c r="FJ155" s="73"/>
      <c r="FK155" s="103"/>
      <c r="FL155" s="104"/>
      <c r="FM155" s="104"/>
      <c r="FN155" s="104"/>
      <c r="FO155" s="104"/>
      <c r="FP155" s="105"/>
    </row>
    <row r="156" spans="2:172" ht="5.0999999999999996" customHeight="1" x14ac:dyDescent="0.2">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2"/>
      <c r="BV156" s="302"/>
      <c r="BW156" s="302"/>
      <c r="BX156" s="302"/>
      <c r="BY156" s="302"/>
      <c r="BZ156" s="302"/>
      <c r="CA156" s="302"/>
      <c r="CB156" s="302"/>
      <c r="CC156" s="302"/>
      <c r="CD156" s="302"/>
      <c r="CE156" s="302"/>
      <c r="CF156" s="302"/>
      <c r="CG156" s="302"/>
      <c r="CH156" s="302"/>
      <c r="CI156" s="302"/>
      <c r="CJ156" s="302"/>
      <c r="CK156" s="302"/>
      <c r="CL156" s="302"/>
      <c r="CM156" s="302"/>
      <c r="CN156" s="302"/>
      <c r="CO156" s="302"/>
      <c r="CP156" s="302"/>
      <c r="CQ156" s="302"/>
      <c r="CR156" s="302"/>
      <c r="CS156" s="302"/>
      <c r="CT156" s="302"/>
      <c r="CU156" s="302"/>
      <c r="CV156" s="302"/>
      <c r="CW156" s="302"/>
      <c r="CX156" s="302"/>
      <c r="CY156" s="302"/>
      <c r="CZ156" s="302"/>
      <c r="DA156" s="302"/>
      <c r="DB156" s="302"/>
      <c r="DC156" s="302"/>
      <c r="DD156" s="302"/>
      <c r="DE156" s="302"/>
      <c r="DF156" s="302"/>
      <c r="DG156" s="302"/>
      <c r="DH156" s="302"/>
      <c r="DI156" s="302"/>
      <c r="DJ156" s="302"/>
      <c r="DK156" s="302"/>
      <c r="DL156" s="302"/>
      <c r="DM156" s="302"/>
      <c r="DN156" s="302"/>
      <c r="DO156" s="302"/>
      <c r="DP156" s="302"/>
      <c r="DQ156" s="302"/>
      <c r="DR156" s="302"/>
      <c r="DS156" s="302"/>
      <c r="DT156" s="302"/>
      <c r="DU156" s="302"/>
      <c r="DV156" s="302"/>
      <c r="DW156" s="302"/>
      <c r="DX156" s="302"/>
      <c r="DY156" s="302"/>
      <c r="DZ156" s="302"/>
      <c r="EA156" s="302"/>
      <c r="EB156" s="302"/>
      <c r="EC156" s="302"/>
      <c r="ED156" s="302"/>
      <c r="EE156" s="302"/>
      <c r="EF156" s="302"/>
      <c r="EG156" s="302"/>
      <c r="EH156" s="302"/>
      <c r="EI156" s="302"/>
      <c r="EJ156" s="302"/>
      <c r="EK156" s="302"/>
      <c r="EL156" s="302"/>
      <c r="EM156" s="302"/>
      <c r="EN156" s="302"/>
      <c r="EO156" s="302"/>
      <c r="EP156" s="302"/>
      <c r="EQ156" s="302"/>
      <c r="ER156" s="302"/>
      <c r="ES156" s="302"/>
      <c r="ET156" s="302"/>
      <c r="EU156" s="302"/>
      <c r="EV156" s="302"/>
      <c r="EW156" s="302"/>
      <c r="EX156" s="302"/>
      <c r="EY156" s="302"/>
      <c r="EZ156" s="302"/>
      <c r="FA156" s="302"/>
      <c r="FB156" s="302"/>
      <c r="FC156" s="75"/>
      <c r="FD156" s="75"/>
      <c r="FE156" s="75"/>
      <c r="FF156" s="75"/>
      <c r="FG156" s="68"/>
      <c r="FH156" s="68"/>
      <c r="FI156" s="68"/>
      <c r="FJ156" s="73"/>
      <c r="FK156" s="103"/>
      <c r="FL156" s="104"/>
      <c r="FM156" s="104"/>
      <c r="FN156" s="104"/>
      <c r="FO156" s="104"/>
      <c r="FP156" s="105"/>
    </row>
    <row r="157" spans="2:172" ht="5.0999999999999996" customHeight="1" x14ac:dyDescent="0.2">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c r="EF157" s="75"/>
      <c r="EG157" s="75"/>
      <c r="EH157" s="75"/>
      <c r="EI157" s="75"/>
      <c r="EJ157" s="75"/>
      <c r="EK157" s="75"/>
      <c r="EL157" s="75"/>
      <c r="EM157" s="75"/>
      <c r="EN157" s="75"/>
      <c r="EO157" s="75"/>
      <c r="EP157" s="75"/>
      <c r="EQ157" s="75"/>
      <c r="ER157" s="75"/>
      <c r="ES157" s="75"/>
      <c r="ET157" s="75"/>
      <c r="EU157" s="75"/>
      <c r="EV157" s="75"/>
      <c r="EW157" s="75"/>
      <c r="EX157" s="75"/>
      <c r="EY157" s="75"/>
      <c r="EZ157" s="75"/>
      <c r="FA157" s="75"/>
      <c r="FB157" s="75"/>
      <c r="FC157" s="68"/>
      <c r="FD157" s="68"/>
      <c r="FE157" s="68"/>
      <c r="FF157" s="68"/>
      <c r="FG157" s="68"/>
      <c r="FH157" s="68"/>
      <c r="FI157" s="68"/>
      <c r="FJ157" s="73"/>
      <c r="FK157" s="103"/>
      <c r="FL157" s="104"/>
      <c r="FM157" s="104"/>
      <c r="FN157" s="104"/>
      <c r="FO157" s="104"/>
      <c r="FP157" s="105"/>
    </row>
    <row r="158" spans="2:172" ht="5.0999999999999996" customHeight="1" x14ac:dyDescent="0.2">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c r="EF158" s="75"/>
      <c r="EG158" s="75"/>
      <c r="EH158" s="75"/>
      <c r="EI158" s="75"/>
      <c r="EJ158" s="75"/>
      <c r="EK158" s="75"/>
      <c r="EL158" s="75"/>
      <c r="EM158" s="75"/>
      <c r="EN158" s="75"/>
      <c r="EO158" s="75"/>
      <c r="EP158" s="75"/>
      <c r="EQ158" s="75"/>
      <c r="ER158" s="75"/>
      <c r="ES158" s="75"/>
      <c r="ET158" s="75"/>
      <c r="EU158" s="75"/>
      <c r="EV158" s="75"/>
      <c r="EW158" s="75"/>
      <c r="EX158" s="75"/>
      <c r="EY158" s="75"/>
      <c r="EZ158" s="75"/>
      <c r="FA158" s="75"/>
      <c r="FB158" s="75"/>
      <c r="FC158" s="68"/>
      <c r="FD158" s="68"/>
      <c r="FE158" s="68"/>
      <c r="FF158" s="68"/>
      <c r="FG158" s="68"/>
      <c r="FH158" s="68"/>
      <c r="FI158" s="68"/>
      <c r="FJ158" s="73"/>
      <c r="FK158" s="103"/>
      <c r="FL158" s="104"/>
      <c r="FM158" s="104"/>
      <c r="FN158" s="104"/>
      <c r="FO158" s="104"/>
      <c r="FP158" s="105"/>
    </row>
    <row r="159" spans="2:172" ht="5.0999999999999996" customHeight="1" x14ac:dyDescent="0.2">
      <c r="B159" s="303" t="s">
        <v>1148</v>
      </c>
      <c r="C159" s="303"/>
      <c r="D159" s="303"/>
      <c r="E159" s="303"/>
      <c r="F159" s="303"/>
      <c r="G159" s="303"/>
      <c r="H159" s="303"/>
      <c r="I159" s="303"/>
      <c r="J159" s="303"/>
      <c r="K159" s="303"/>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c r="BG159" s="303"/>
      <c r="BH159" s="303"/>
      <c r="BI159" s="303"/>
      <c r="BJ159" s="303"/>
      <c r="BK159" s="303"/>
      <c r="BL159" s="303"/>
      <c r="BM159" s="303"/>
      <c r="BN159" s="303"/>
      <c r="BO159" s="303"/>
      <c r="BP159" s="303"/>
      <c r="BQ159" s="303"/>
      <c r="BR159" s="303"/>
      <c r="BS159" s="303"/>
      <c r="BT159" s="303"/>
      <c r="BU159" s="303"/>
      <c r="BV159" s="303"/>
      <c r="BW159" s="303"/>
      <c r="BX159" s="303"/>
      <c r="BY159" s="303"/>
      <c r="BZ159" s="303"/>
      <c r="CA159" s="303"/>
      <c r="CB159" s="303"/>
      <c r="CC159" s="303"/>
      <c r="CD159" s="303"/>
      <c r="CE159" s="303"/>
      <c r="CF159" s="303"/>
      <c r="CG159" s="303"/>
      <c r="CH159" s="303"/>
      <c r="CI159" s="303"/>
      <c r="CJ159" s="303"/>
      <c r="CK159" s="303"/>
      <c r="CL159" s="303"/>
      <c r="CM159" s="303"/>
      <c r="CN159" s="303"/>
      <c r="CO159" s="303"/>
      <c r="CP159" s="303"/>
      <c r="CQ159" s="303"/>
      <c r="CR159" s="303"/>
      <c r="CS159" s="303"/>
      <c r="CT159" s="303"/>
      <c r="CU159" s="303"/>
      <c r="CV159" s="303"/>
      <c r="CW159" s="303"/>
      <c r="CX159" s="303"/>
      <c r="CY159" s="303"/>
      <c r="CZ159" s="303"/>
      <c r="DA159" s="303"/>
      <c r="DB159" s="303"/>
      <c r="DC159" s="303"/>
      <c r="DD159" s="303"/>
      <c r="DE159" s="303"/>
      <c r="DF159" s="303"/>
      <c r="DG159" s="303"/>
      <c r="DH159" s="303"/>
      <c r="DI159" s="303"/>
      <c r="DJ159" s="303"/>
      <c r="DK159" s="303"/>
      <c r="DL159" s="303"/>
      <c r="DM159" s="303"/>
      <c r="DN159" s="303"/>
      <c r="DO159" s="303"/>
      <c r="DP159" s="303"/>
      <c r="DQ159" s="303"/>
      <c r="DR159" s="303"/>
      <c r="DS159" s="303"/>
      <c r="DT159" s="303"/>
      <c r="DU159" s="303"/>
      <c r="DV159" s="303"/>
      <c r="DW159" s="303"/>
      <c r="DX159" s="303"/>
      <c r="DY159" s="303"/>
      <c r="DZ159" s="303"/>
      <c r="EA159" s="303"/>
      <c r="EB159" s="303"/>
      <c r="EC159" s="303"/>
      <c r="ED159" s="303"/>
      <c r="EE159" s="303"/>
      <c r="EF159" s="303"/>
      <c r="EG159" s="303"/>
      <c r="EH159" s="303"/>
      <c r="EI159" s="303"/>
      <c r="EJ159" s="303"/>
      <c r="EK159" s="303"/>
      <c r="EL159" s="303"/>
      <c r="EM159" s="303"/>
      <c r="EN159" s="303"/>
      <c r="EO159" s="303"/>
      <c r="EP159" s="303"/>
      <c r="EQ159" s="303"/>
      <c r="ER159" s="303"/>
      <c r="ES159" s="303"/>
      <c r="ET159" s="303"/>
      <c r="EU159" s="303"/>
      <c r="EV159" s="303"/>
      <c r="EW159" s="303"/>
      <c r="EX159" s="303"/>
      <c r="EY159" s="303"/>
      <c r="EZ159" s="303"/>
      <c r="FA159" s="303"/>
      <c r="FB159" s="303"/>
      <c r="FC159" s="81"/>
      <c r="FD159" s="81"/>
      <c r="FE159" s="81"/>
      <c r="FF159" s="81"/>
      <c r="FG159" s="68"/>
      <c r="FH159" s="68"/>
      <c r="FI159" s="68"/>
      <c r="FJ159" s="73"/>
      <c r="FK159" s="103"/>
      <c r="FL159" s="104"/>
      <c r="FM159" s="104"/>
      <c r="FN159" s="104"/>
      <c r="FO159" s="104"/>
      <c r="FP159" s="105"/>
    </row>
    <row r="160" spans="2:172" ht="5.0999999999999996" customHeight="1" x14ac:dyDescent="0.2">
      <c r="B160" s="303"/>
      <c r="C160" s="303"/>
      <c r="D160" s="303"/>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BG160" s="303"/>
      <c r="BH160" s="303"/>
      <c r="BI160" s="303"/>
      <c r="BJ160" s="303"/>
      <c r="BK160" s="303"/>
      <c r="BL160" s="303"/>
      <c r="BM160" s="303"/>
      <c r="BN160" s="303"/>
      <c r="BO160" s="303"/>
      <c r="BP160" s="303"/>
      <c r="BQ160" s="303"/>
      <c r="BR160" s="303"/>
      <c r="BS160" s="303"/>
      <c r="BT160" s="303"/>
      <c r="BU160" s="303"/>
      <c r="BV160" s="303"/>
      <c r="BW160" s="303"/>
      <c r="BX160" s="303"/>
      <c r="BY160" s="303"/>
      <c r="BZ160" s="303"/>
      <c r="CA160" s="303"/>
      <c r="CB160" s="303"/>
      <c r="CC160" s="303"/>
      <c r="CD160" s="303"/>
      <c r="CE160" s="303"/>
      <c r="CF160" s="303"/>
      <c r="CG160" s="303"/>
      <c r="CH160" s="303"/>
      <c r="CI160" s="303"/>
      <c r="CJ160" s="303"/>
      <c r="CK160" s="303"/>
      <c r="CL160" s="303"/>
      <c r="CM160" s="303"/>
      <c r="CN160" s="303"/>
      <c r="CO160" s="303"/>
      <c r="CP160" s="303"/>
      <c r="CQ160" s="303"/>
      <c r="CR160" s="303"/>
      <c r="CS160" s="303"/>
      <c r="CT160" s="303"/>
      <c r="CU160" s="303"/>
      <c r="CV160" s="303"/>
      <c r="CW160" s="303"/>
      <c r="CX160" s="303"/>
      <c r="CY160" s="303"/>
      <c r="CZ160" s="303"/>
      <c r="DA160" s="303"/>
      <c r="DB160" s="303"/>
      <c r="DC160" s="303"/>
      <c r="DD160" s="303"/>
      <c r="DE160" s="303"/>
      <c r="DF160" s="303"/>
      <c r="DG160" s="303"/>
      <c r="DH160" s="303"/>
      <c r="DI160" s="303"/>
      <c r="DJ160" s="303"/>
      <c r="DK160" s="303"/>
      <c r="DL160" s="303"/>
      <c r="DM160" s="303"/>
      <c r="DN160" s="303"/>
      <c r="DO160" s="303"/>
      <c r="DP160" s="303"/>
      <c r="DQ160" s="303"/>
      <c r="DR160" s="303"/>
      <c r="DS160" s="303"/>
      <c r="DT160" s="303"/>
      <c r="DU160" s="303"/>
      <c r="DV160" s="303"/>
      <c r="DW160" s="303"/>
      <c r="DX160" s="303"/>
      <c r="DY160" s="303"/>
      <c r="DZ160" s="303"/>
      <c r="EA160" s="303"/>
      <c r="EB160" s="303"/>
      <c r="EC160" s="303"/>
      <c r="ED160" s="303"/>
      <c r="EE160" s="303"/>
      <c r="EF160" s="303"/>
      <c r="EG160" s="303"/>
      <c r="EH160" s="303"/>
      <c r="EI160" s="303"/>
      <c r="EJ160" s="303"/>
      <c r="EK160" s="303"/>
      <c r="EL160" s="303"/>
      <c r="EM160" s="303"/>
      <c r="EN160" s="303"/>
      <c r="EO160" s="303"/>
      <c r="EP160" s="303"/>
      <c r="EQ160" s="303"/>
      <c r="ER160" s="303"/>
      <c r="ES160" s="303"/>
      <c r="ET160" s="303"/>
      <c r="EU160" s="303"/>
      <c r="EV160" s="303"/>
      <c r="EW160" s="303"/>
      <c r="EX160" s="303"/>
      <c r="EY160" s="303"/>
      <c r="EZ160" s="303"/>
      <c r="FA160" s="303"/>
      <c r="FB160" s="303"/>
      <c r="FC160" s="81"/>
      <c r="FD160" s="81"/>
      <c r="FE160" s="81"/>
      <c r="FF160" s="81"/>
      <c r="FG160" s="68"/>
      <c r="FH160" s="68"/>
      <c r="FI160" s="68"/>
      <c r="FJ160" s="73"/>
      <c r="FK160" s="103"/>
      <c r="FL160" s="104"/>
      <c r="FM160" s="104"/>
      <c r="FN160" s="104"/>
      <c r="FO160" s="104"/>
      <c r="FP160" s="105"/>
    </row>
    <row r="161" spans="2:172" ht="5.0999999999999996" customHeight="1" x14ac:dyDescent="0.2">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4"/>
      <c r="AY161" s="304"/>
      <c r="AZ161" s="304"/>
      <c r="BA161" s="304"/>
      <c r="BB161" s="304"/>
      <c r="BC161" s="304"/>
      <c r="BD161" s="304"/>
      <c r="BE161" s="304"/>
      <c r="BF161" s="304"/>
      <c r="BG161" s="304"/>
      <c r="BH161" s="304"/>
      <c r="BI161" s="304"/>
      <c r="BJ161" s="304"/>
      <c r="BK161" s="304"/>
      <c r="BL161" s="304"/>
      <c r="BM161" s="304"/>
      <c r="BN161" s="304"/>
      <c r="BO161" s="304"/>
      <c r="BP161" s="304"/>
      <c r="BQ161" s="304"/>
      <c r="BR161" s="304"/>
      <c r="BS161" s="304"/>
      <c r="BT161" s="304"/>
      <c r="BU161" s="304"/>
      <c r="BV161" s="304"/>
      <c r="BW161" s="304"/>
      <c r="BX161" s="304"/>
      <c r="BY161" s="304"/>
      <c r="BZ161" s="304"/>
      <c r="CA161" s="304"/>
      <c r="CB161" s="304"/>
      <c r="CC161" s="304"/>
      <c r="CD161" s="304"/>
      <c r="CE161" s="304"/>
      <c r="CF161" s="304"/>
      <c r="CG161" s="304"/>
      <c r="CH161" s="304"/>
      <c r="CI161" s="304"/>
      <c r="CJ161" s="304"/>
      <c r="CK161" s="304"/>
      <c r="CL161" s="304"/>
      <c r="CM161" s="304"/>
      <c r="CN161" s="304"/>
      <c r="CO161" s="304"/>
      <c r="CP161" s="304"/>
      <c r="CQ161" s="304"/>
      <c r="CR161" s="304"/>
      <c r="CS161" s="304"/>
      <c r="CT161" s="304"/>
      <c r="CU161" s="304"/>
      <c r="CV161" s="304"/>
      <c r="CW161" s="304"/>
      <c r="CX161" s="304"/>
      <c r="CY161" s="304"/>
      <c r="CZ161" s="304"/>
      <c r="DA161" s="304"/>
      <c r="DB161" s="304"/>
      <c r="DC161" s="304"/>
      <c r="DD161" s="304"/>
      <c r="DE161" s="304"/>
      <c r="DF161" s="304"/>
      <c r="DG161" s="304"/>
      <c r="DH161" s="304"/>
      <c r="DI161" s="304"/>
      <c r="DJ161" s="304"/>
      <c r="DK161" s="304"/>
      <c r="DL161" s="304"/>
      <c r="DM161" s="304"/>
      <c r="DN161" s="304"/>
      <c r="DO161" s="304"/>
      <c r="DP161" s="304"/>
      <c r="DQ161" s="304"/>
      <c r="DR161" s="304"/>
      <c r="DS161" s="304"/>
      <c r="DT161" s="304"/>
      <c r="DU161" s="304"/>
      <c r="DV161" s="304"/>
      <c r="DW161" s="304"/>
      <c r="DX161" s="304"/>
      <c r="DY161" s="304"/>
      <c r="DZ161" s="304"/>
      <c r="EA161" s="304"/>
      <c r="EB161" s="304"/>
      <c r="EC161" s="304"/>
      <c r="ED161" s="304"/>
      <c r="EE161" s="304"/>
      <c r="EF161" s="304"/>
      <c r="EG161" s="304"/>
      <c r="EH161" s="304"/>
      <c r="EI161" s="304"/>
      <c r="EJ161" s="304"/>
      <c r="EK161" s="304"/>
      <c r="EL161" s="304"/>
      <c r="EM161" s="304"/>
      <c r="EN161" s="304"/>
      <c r="EO161" s="304"/>
      <c r="EP161" s="304"/>
      <c r="EQ161" s="304"/>
      <c r="ER161" s="304"/>
      <c r="ES161" s="304"/>
      <c r="ET161" s="304"/>
      <c r="EU161" s="304"/>
      <c r="EV161" s="304"/>
      <c r="EW161" s="304"/>
      <c r="EX161" s="304"/>
      <c r="EY161" s="304"/>
      <c r="EZ161" s="304"/>
      <c r="FA161" s="304"/>
      <c r="FB161" s="304"/>
      <c r="FC161" s="81"/>
      <c r="FD161" s="81"/>
      <c r="FE161" s="81"/>
      <c r="FF161" s="81"/>
      <c r="FG161" s="68"/>
      <c r="FH161" s="68"/>
      <c r="FI161" s="68"/>
      <c r="FJ161" s="73"/>
      <c r="FK161" s="103"/>
      <c r="FL161" s="104"/>
      <c r="FM161" s="104"/>
      <c r="FN161" s="104"/>
      <c r="FO161" s="104"/>
      <c r="FP161" s="105"/>
    </row>
    <row r="162" spans="2:172" ht="5.0999999999999996" customHeight="1" x14ac:dyDescent="0.2">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FC162" s="68"/>
      <c r="FD162" s="68"/>
      <c r="FE162" s="68"/>
      <c r="FF162" s="68"/>
      <c r="FG162" s="68"/>
      <c r="FH162" s="68"/>
      <c r="FI162" s="68"/>
      <c r="FJ162" s="73"/>
      <c r="FK162" s="103"/>
      <c r="FL162" s="104"/>
      <c r="FM162" s="104"/>
      <c r="FN162" s="104"/>
      <c r="FO162" s="104"/>
      <c r="FP162" s="105"/>
    </row>
    <row r="163" spans="2:172" ht="5.0999999999999996" customHeight="1" x14ac:dyDescent="0.2">
      <c r="B163" s="264" t="s">
        <v>1139</v>
      </c>
      <c r="C163" s="264"/>
      <c r="D163" s="113" t="s">
        <v>1171</v>
      </c>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c r="CO163" s="113"/>
      <c r="CP163" s="113"/>
      <c r="CQ163" s="113"/>
      <c r="CR163" s="113"/>
      <c r="CS163" s="113"/>
      <c r="CT163" s="113"/>
      <c r="CU163" s="113"/>
      <c r="CV163" s="113"/>
      <c r="CW163" s="113"/>
      <c r="CX163" s="113"/>
      <c r="CY163" s="113"/>
      <c r="CZ163" s="113"/>
      <c r="DA163" s="113"/>
      <c r="DB163" s="113"/>
      <c r="DC163" s="113"/>
      <c r="DD163" s="113"/>
      <c r="DE163" s="113"/>
      <c r="DF163" s="113"/>
      <c r="DG163" s="113"/>
      <c r="DH163" s="113"/>
      <c r="DI163" s="113"/>
      <c r="DJ163" s="113"/>
      <c r="DK163" s="113"/>
      <c r="DL163" s="113"/>
      <c r="DM163" s="113"/>
      <c r="DN163" s="113"/>
      <c r="DO163" s="113"/>
      <c r="DP163" s="113"/>
      <c r="DQ163" s="113"/>
      <c r="DR163" s="113"/>
      <c r="DS163" s="113"/>
      <c r="DT163" s="113"/>
      <c r="DU163" s="113"/>
      <c r="DV163" s="113"/>
      <c r="DW163" s="113"/>
      <c r="DX163" s="113"/>
      <c r="DY163" s="113"/>
      <c r="DZ163" s="113"/>
      <c r="EA163" s="113"/>
      <c r="EB163" s="113"/>
      <c r="EC163" s="113"/>
      <c r="ED163" s="113"/>
      <c r="EE163" s="113"/>
      <c r="EF163" s="113"/>
      <c r="EG163" s="113"/>
      <c r="EH163" s="113"/>
      <c r="EI163" s="113"/>
      <c r="EJ163" s="113"/>
      <c r="EK163" s="113"/>
      <c r="EL163" s="113"/>
      <c r="EM163" s="113"/>
      <c r="EN163" s="113"/>
      <c r="EO163" s="113"/>
      <c r="EP163" s="113"/>
      <c r="EQ163" s="113"/>
      <c r="ER163" s="113"/>
      <c r="ES163" s="113"/>
      <c r="ET163" s="113"/>
      <c r="EU163" s="113"/>
      <c r="EV163" s="113"/>
      <c r="EW163" s="113"/>
      <c r="EX163" s="113"/>
      <c r="EY163" s="113"/>
      <c r="EZ163" s="113"/>
      <c r="FA163" s="113"/>
      <c r="FC163" s="68"/>
      <c r="FD163" s="68"/>
      <c r="FE163" s="68"/>
      <c r="FF163" s="68"/>
      <c r="FG163" s="68"/>
      <c r="FH163" s="68"/>
      <c r="FI163" s="68"/>
      <c r="FJ163" s="73"/>
      <c r="FK163" s="103"/>
      <c r="FL163" s="104"/>
      <c r="FM163" s="104"/>
      <c r="FN163" s="104"/>
      <c r="FO163" s="104"/>
      <c r="FP163" s="105"/>
    </row>
    <row r="164" spans="2:172" ht="5.0999999999999996" customHeight="1" x14ac:dyDescent="0.2">
      <c r="B164" s="264"/>
      <c r="C164" s="264"/>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c r="CH164" s="113"/>
      <c r="CI164" s="113"/>
      <c r="CJ164" s="113"/>
      <c r="CK164" s="113"/>
      <c r="CL164" s="113"/>
      <c r="CM164" s="113"/>
      <c r="CN164" s="113"/>
      <c r="CO164" s="113"/>
      <c r="CP164" s="113"/>
      <c r="CQ164" s="113"/>
      <c r="CR164" s="113"/>
      <c r="CS164" s="113"/>
      <c r="CT164" s="113"/>
      <c r="CU164" s="113"/>
      <c r="CV164" s="113"/>
      <c r="CW164" s="113"/>
      <c r="CX164" s="113"/>
      <c r="CY164" s="113"/>
      <c r="CZ164" s="113"/>
      <c r="DA164" s="113"/>
      <c r="DB164" s="113"/>
      <c r="DC164" s="113"/>
      <c r="DD164" s="113"/>
      <c r="DE164" s="113"/>
      <c r="DF164" s="113"/>
      <c r="DG164" s="113"/>
      <c r="DH164" s="113"/>
      <c r="DI164" s="113"/>
      <c r="DJ164" s="113"/>
      <c r="DK164" s="113"/>
      <c r="DL164" s="113"/>
      <c r="DM164" s="113"/>
      <c r="DN164" s="113"/>
      <c r="DO164" s="113"/>
      <c r="DP164" s="113"/>
      <c r="DQ164" s="113"/>
      <c r="DR164" s="113"/>
      <c r="DS164" s="113"/>
      <c r="DT164" s="113"/>
      <c r="DU164" s="113"/>
      <c r="DV164" s="113"/>
      <c r="DW164" s="113"/>
      <c r="DX164" s="113"/>
      <c r="DY164" s="113"/>
      <c r="DZ164" s="113"/>
      <c r="EA164" s="113"/>
      <c r="EB164" s="113"/>
      <c r="EC164" s="113"/>
      <c r="ED164" s="113"/>
      <c r="EE164" s="113"/>
      <c r="EF164" s="113"/>
      <c r="EG164" s="113"/>
      <c r="EH164" s="113"/>
      <c r="EI164" s="113"/>
      <c r="EJ164" s="113"/>
      <c r="EK164" s="113"/>
      <c r="EL164" s="113"/>
      <c r="EM164" s="113"/>
      <c r="EN164" s="113"/>
      <c r="EO164" s="113"/>
      <c r="EP164" s="113"/>
      <c r="EQ164" s="113"/>
      <c r="ER164" s="113"/>
      <c r="ES164" s="113"/>
      <c r="ET164" s="113"/>
      <c r="EU164" s="113"/>
      <c r="EV164" s="113"/>
      <c r="EW164" s="113"/>
      <c r="EX164" s="113"/>
      <c r="EY164" s="113"/>
      <c r="EZ164" s="113"/>
      <c r="FA164" s="113"/>
      <c r="FC164" s="68"/>
      <c r="FD164" s="68"/>
      <c r="FE164" s="68"/>
      <c r="FF164" s="68"/>
      <c r="FG164" s="68"/>
      <c r="FH164" s="68"/>
      <c r="FI164" s="68"/>
      <c r="FJ164" s="73"/>
      <c r="FK164" s="103"/>
      <c r="FL164" s="104"/>
      <c r="FM164" s="104"/>
      <c r="FN164" s="104"/>
      <c r="FO164" s="104"/>
      <c r="FP164" s="105"/>
    </row>
    <row r="165" spans="2:172" ht="5.0999999999999996" customHeight="1" x14ac:dyDescent="0.2">
      <c r="B165" s="40"/>
      <c r="C165" s="40"/>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FC165" s="68"/>
      <c r="FD165" s="68"/>
      <c r="FE165" s="68"/>
      <c r="FF165" s="68"/>
      <c r="FG165" s="68"/>
      <c r="FH165" s="68"/>
      <c r="FI165" s="68"/>
      <c r="FJ165" s="73"/>
      <c r="FK165" s="103"/>
      <c r="FL165" s="104"/>
      <c r="FM165" s="104"/>
      <c r="FN165" s="104"/>
      <c r="FO165" s="104"/>
      <c r="FP165" s="105"/>
    </row>
    <row r="166" spans="2:172" ht="5.0999999999999996" customHeight="1" x14ac:dyDescent="0.2">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FC166" s="68"/>
      <c r="FD166" s="68"/>
      <c r="FE166" s="68"/>
      <c r="FF166" s="68"/>
      <c r="FG166" s="68"/>
      <c r="FH166" s="68"/>
      <c r="FI166" s="68"/>
      <c r="FJ166" s="73"/>
      <c r="FK166" s="103"/>
      <c r="FL166" s="104"/>
      <c r="FM166" s="104"/>
      <c r="FN166" s="104"/>
      <c r="FO166" s="104"/>
      <c r="FP166" s="105"/>
    </row>
    <row r="167" spans="2:172" ht="5.0999999999999996" customHeight="1" x14ac:dyDescent="0.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FC167" s="68"/>
      <c r="FD167" s="68"/>
      <c r="FE167" s="68"/>
      <c r="FF167" s="68"/>
      <c r="FG167" s="68"/>
      <c r="FH167" s="68"/>
      <c r="FI167" s="68"/>
      <c r="FJ167" s="73"/>
      <c r="FK167" s="103"/>
      <c r="FL167" s="104"/>
      <c r="FM167" s="104"/>
      <c r="FN167" s="104"/>
      <c r="FO167" s="104"/>
      <c r="FP167" s="105"/>
    </row>
    <row r="168" spans="2:172" ht="5.0999999999999996" customHeight="1" x14ac:dyDescent="0.2">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FC168" s="68"/>
      <c r="FD168" s="68"/>
      <c r="FE168" s="68"/>
      <c r="FF168" s="68"/>
      <c r="FG168" s="68"/>
      <c r="FH168" s="68"/>
      <c r="FI168" s="68"/>
      <c r="FJ168" s="73"/>
      <c r="FK168" s="103"/>
      <c r="FL168" s="104"/>
      <c r="FM168" s="104"/>
      <c r="FN168" s="104"/>
      <c r="FO168" s="104"/>
      <c r="FP168" s="105"/>
    </row>
    <row r="169" spans="2:172" ht="5.0999999999999996" customHeight="1" x14ac:dyDescent="0.2">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FC169" s="68"/>
      <c r="FD169" s="68"/>
      <c r="FE169" s="68"/>
      <c r="FF169" s="68"/>
      <c r="FG169" s="68"/>
      <c r="FH169" s="68"/>
      <c r="FI169" s="68"/>
      <c r="FJ169" s="73"/>
      <c r="FK169" s="103"/>
      <c r="FL169" s="104"/>
      <c r="FM169" s="104"/>
      <c r="FN169" s="104"/>
      <c r="FO169" s="104"/>
      <c r="FP169" s="105"/>
    </row>
    <row r="170" spans="2:172" ht="5.0999999999999996" customHeight="1" x14ac:dyDescent="0.2">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FC170" s="68"/>
      <c r="FD170" s="68"/>
      <c r="FE170" s="68"/>
      <c r="FF170" s="68"/>
      <c r="FG170" s="68"/>
      <c r="FH170" s="68"/>
      <c r="FI170" s="68"/>
      <c r="FJ170" s="73"/>
      <c r="FK170" s="103"/>
      <c r="FL170" s="104"/>
      <c r="FM170" s="104"/>
      <c r="FN170" s="104"/>
      <c r="FO170" s="104"/>
      <c r="FP170" s="105"/>
    </row>
    <row r="171" spans="2:172" ht="5.0999999999999996" customHeight="1" x14ac:dyDescent="0.2">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FC171" s="68"/>
      <c r="FD171" s="68"/>
      <c r="FE171" s="68"/>
      <c r="FF171" s="68"/>
      <c r="FG171" s="68"/>
      <c r="FH171" s="68"/>
      <c r="FI171" s="68"/>
      <c r="FJ171" s="73"/>
      <c r="FK171" s="103"/>
      <c r="FL171" s="104"/>
      <c r="FM171" s="104"/>
      <c r="FN171" s="104"/>
      <c r="FO171" s="104"/>
      <c r="FP171" s="105"/>
    </row>
    <row r="172" spans="2:172" ht="5.0999999999999996" customHeight="1" x14ac:dyDescent="0.2">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FC172" s="68"/>
      <c r="FD172" s="68"/>
      <c r="FE172" s="68"/>
      <c r="FF172" s="68"/>
      <c r="FG172" s="68"/>
      <c r="FH172" s="68"/>
      <c r="FI172" s="68"/>
      <c r="FJ172" s="73"/>
      <c r="FK172" s="103"/>
      <c r="FL172" s="104"/>
      <c r="FM172" s="104"/>
      <c r="FN172" s="104"/>
      <c r="FO172" s="104"/>
      <c r="FP172" s="105"/>
    </row>
    <row r="173" spans="2:172" ht="5.0999999999999996" customHeight="1" x14ac:dyDescent="0.2">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FC173" s="68"/>
      <c r="FD173" s="68"/>
      <c r="FE173" s="68"/>
      <c r="FF173" s="68"/>
      <c r="FG173" s="68"/>
      <c r="FH173" s="68"/>
      <c r="FI173" s="68"/>
      <c r="FJ173" s="73"/>
      <c r="FK173" s="103"/>
      <c r="FL173" s="104"/>
      <c r="FM173" s="104"/>
      <c r="FN173" s="104"/>
      <c r="FO173" s="104"/>
      <c r="FP173" s="105"/>
    </row>
    <row r="174" spans="2:172" ht="5.0999999999999996" customHeight="1" x14ac:dyDescent="0.2">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FC174" s="68"/>
      <c r="FD174" s="68"/>
      <c r="FE174" s="68"/>
      <c r="FF174" s="68"/>
      <c r="FG174" s="68"/>
      <c r="FH174" s="68"/>
      <c r="FI174" s="68"/>
      <c r="FJ174" s="73"/>
      <c r="FK174" s="103"/>
      <c r="FL174" s="104"/>
      <c r="FM174" s="104"/>
      <c r="FN174" s="104"/>
      <c r="FO174" s="104"/>
      <c r="FP174" s="105"/>
    </row>
    <row r="175" spans="2:172" ht="5.0999999999999996" customHeight="1" x14ac:dyDescent="0.2">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FC175" s="68"/>
      <c r="FD175" s="68"/>
      <c r="FE175" s="68"/>
      <c r="FF175" s="68"/>
      <c r="FG175" s="68"/>
      <c r="FH175" s="68"/>
      <c r="FI175" s="68"/>
      <c r="FJ175" s="73"/>
      <c r="FK175" s="103"/>
      <c r="FL175" s="104"/>
      <c r="FM175" s="104"/>
      <c r="FN175" s="104"/>
      <c r="FO175" s="104"/>
      <c r="FP175" s="105"/>
    </row>
    <row r="176" spans="2:172" ht="5.0999999999999996" customHeight="1" x14ac:dyDescent="0.2">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FC176" s="68"/>
      <c r="FD176" s="68"/>
      <c r="FE176" s="68"/>
      <c r="FF176" s="68"/>
      <c r="FG176" s="68"/>
      <c r="FH176" s="68"/>
      <c r="FI176" s="68"/>
      <c r="FJ176" s="73"/>
      <c r="FK176" s="103"/>
      <c r="FL176" s="104"/>
      <c r="FM176" s="104"/>
      <c r="FN176" s="104"/>
      <c r="FO176" s="104"/>
      <c r="FP176" s="105"/>
    </row>
    <row r="177" spans="2:172" ht="5.0999999999999996" customHeight="1" x14ac:dyDescent="0.2">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FC177" s="68"/>
      <c r="FD177" s="68"/>
      <c r="FE177" s="68"/>
      <c r="FF177" s="68"/>
      <c r="FG177" s="68"/>
      <c r="FH177" s="68"/>
      <c r="FI177" s="68"/>
      <c r="FJ177" s="73"/>
      <c r="FK177" s="103"/>
      <c r="FL177" s="104"/>
      <c r="FM177" s="104"/>
      <c r="FN177" s="104"/>
      <c r="FO177" s="104"/>
      <c r="FP177" s="105"/>
    </row>
    <row r="178" spans="2:172" ht="5.0999999999999996" customHeight="1" x14ac:dyDescent="0.2">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FC178" s="68"/>
      <c r="FD178" s="68"/>
      <c r="FE178" s="68"/>
      <c r="FF178" s="68"/>
      <c r="FG178" s="68"/>
      <c r="FH178" s="68"/>
      <c r="FI178" s="68"/>
      <c r="FJ178" s="73"/>
      <c r="FK178" s="103"/>
      <c r="FL178" s="104"/>
      <c r="FM178" s="104"/>
      <c r="FN178" s="104"/>
      <c r="FO178" s="104"/>
      <c r="FP178" s="105"/>
    </row>
    <row r="179" spans="2:172" ht="5.0999999999999996" customHeight="1" x14ac:dyDescent="0.2">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FC179" s="68"/>
      <c r="FD179" s="68"/>
      <c r="FE179" s="68"/>
      <c r="FF179" s="68"/>
      <c r="FG179" s="68"/>
      <c r="FH179" s="68"/>
      <c r="FI179" s="68"/>
      <c r="FJ179" s="73"/>
      <c r="FK179" s="103"/>
      <c r="FL179" s="104"/>
      <c r="FM179" s="104"/>
      <c r="FN179" s="104"/>
      <c r="FO179" s="104"/>
      <c r="FP179" s="105"/>
    </row>
    <row r="180" spans="2:172" ht="5.0999999999999996" customHeight="1" x14ac:dyDescent="0.2">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t="s">
        <v>1022</v>
      </c>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FC180" s="68"/>
      <c r="FD180" s="68"/>
      <c r="FE180" s="68"/>
      <c r="FF180" s="68"/>
      <c r="FG180" s="68"/>
      <c r="FH180" s="68"/>
      <c r="FI180" s="68"/>
      <c r="FJ180" s="73"/>
      <c r="FK180" s="103"/>
      <c r="FL180" s="104"/>
      <c r="FM180" s="104"/>
      <c r="FN180" s="104"/>
      <c r="FO180" s="104"/>
      <c r="FP180" s="105"/>
    </row>
    <row r="181" spans="2:172" ht="5.0999999999999996" customHeight="1" x14ac:dyDescent="0.2">
      <c r="B181" s="260" t="s">
        <v>1140</v>
      </c>
      <c r="C181" s="260"/>
      <c r="D181" s="260"/>
      <c r="E181" s="113" t="s">
        <v>1144</v>
      </c>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c r="CG181" s="113"/>
      <c r="CH181" s="113"/>
      <c r="CI181" s="113"/>
      <c r="CJ181" s="113"/>
      <c r="CK181" s="113"/>
      <c r="CL181" s="113"/>
      <c r="CM181" s="113"/>
      <c r="CN181" s="113"/>
      <c r="CO181" s="113"/>
      <c r="CP181" s="113"/>
      <c r="CQ181" s="113"/>
      <c r="CR181" s="113"/>
      <c r="CS181" s="113"/>
      <c r="CT181" s="113"/>
      <c r="CU181" s="113"/>
      <c r="CV181" s="113"/>
      <c r="CW181" s="113"/>
      <c r="CX181" s="113"/>
      <c r="CY181" s="113"/>
      <c r="CZ181" s="113"/>
      <c r="DA181" s="113"/>
      <c r="DB181" s="113"/>
      <c r="DC181" s="113"/>
      <c r="DD181" s="113"/>
      <c r="DE181" s="113"/>
      <c r="DF181" s="113"/>
      <c r="DG181" s="113"/>
      <c r="DH181" s="113"/>
      <c r="DI181" s="113"/>
      <c r="DJ181" s="113"/>
      <c r="DK181" s="113"/>
      <c r="DL181" s="113"/>
      <c r="DM181" s="113"/>
      <c r="DN181" s="113"/>
      <c r="DO181" s="113"/>
      <c r="DP181" s="113"/>
      <c r="FC181" s="68"/>
      <c r="FD181" s="68"/>
      <c r="FE181" s="68"/>
      <c r="FF181" s="68"/>
      <c r="FG181" s="68"/>
      <c r="FH181" s="68"/>
      <c r="FI181" s="68"/>
      <c r="FJ181" s="73"/>
      <c r="FK181" s="103"/>
      <c r="FL181" s="104"/>
      <c r="FM181" s="104"/>
      <c r="FN181" s="104"/>
      <c r="FO181" s="104"/>
      <c r="FP181" s="105"/>
    </row>
    <row r="182" spans="2:172" ht="5.0999999999999996" customHeight="1" x14ac:dyDescent="0.2">
      <c r="B182" s="260"/>
      <c r="C182" s="260"/>
      <c r="D182" s="260"/>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F182" s="113"/>
      <c r="CG182" s="113"/>
      <c r="CH182" s="113"/>
      <c r="CI182" s="113"/>
      <c r="CJ182" s="113"/>
      <c r="CK182" s="113"/>
      <c r="CL182" s="113"/>
      <c r="CM182" s="113"/>
      <c r="CN182" s="113"/>
      <c r="CO182" s="113"/>
      <c r="CP182" s="113"/>
      <c r="CQ182" s="113"/>
      <c r="CR182" s="113"/>
      <c r="CS182" s="113"/>
      <c r="CT182" s="113"/>
      <c r="CU182" s="113"/>
      <c r="CV182" s="113"/>
      <c r="CW182" s="113"/>
      <c r="CX182" s="113"/>
      <c r="CY182" s="113"/>
      <c r="CZ182" s="113"/>
      <c r="DA182" s="113"/>
      <c r="DB182" s="113"/>
      <c r="DC182" s="113"/>
      <c r="DD182" s="113"/>
      <c r="DE182" s="113"/>
      <c r="DF182" s="113"/>
      <c r="DG182" s="113"/>
      <c r="DH182" s="113"/>
      <c r="DI182" s="113"/>
      <c r="DJ182" s="113"/>
      <c r="DK182" s="113"/>
      <c r="DL182" s="113"/>
      <c r="DM182" s="113"/>
      <c r="DN182" s="113"/>
      <c r="DO182" s="113"/>
      <c r="DP182" s="113"/>
      <c r="FC182" s="68"/>
      <c r="FD182" s="68"/>
      <c r="FE182" s="68"/>
      <c r="FF182" s="68"/>
      <c r="FG182" s="68"/>
      <c r="FH182" s="68"/>
      <c r="FI182" s="68"/>
      <c r="FJ182" s="73"/>
      <c r="FK182" s="103"/>
      <c r="FL182" s="104"/>
      <c r="FM182" s="104"/>
      <c r="FN182" s="104"/>
      <c r="FO182" s="104"/>
      <c r="FP182" s="105"/>
    </row>
    <row r="183" spans="2:172" ht="5.0999999999999996" customHeight="1" x14ac:dyDescent="0.2">
      <c r="B183" s="78"/>
      <c r="C183" s="78"/>
      <c r="D183" s="78"/>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FC183" s="68"/>
      <c r="FD183" s="68"/>
      <c r="FE183" s="68"/>
      <c r="FF183" s="68"/>
      <c r="FG183" s="68"/>
      <c r="FH183" s="68"/>
      <c r="FI183" s="68"/>
      <c r="FJ183" s="73"/>
      <c r="FK183" s="103"/>
      <c r="FL183" s="104"/>
      <c r="FM183" s="104"/>
      <c r="FN183" s="104"/>
      <c r="FO183" s="104"/>
      <c r="FP183" s="105"/>
    </row>
    <row r="184" spans="2:172" ht="5.0999999999999996" customHeight="1" x14ac:dyDescent="0.2">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FC184" s="68"/>
      <c r="FD184" s="68"/>
      <c r="FE184" s="68"/>
      <c r="FF184" s="68"/>
      <c r="FG184" s="68"/>
      <c r="FH184" s="68"/>
      <c r="FI184" s="68"/>
      <c r="FJ184" s="73"/>
      <c r="FK184" s="103"/>
      <c r="FL184" s="104"/>
      <c r="FM184" s="104"/>
      <c r="FN184" s="104"/>
      <c r="FO184" s="104"/>
      <c r="FP184" s="105"/>
    </row>
    <row r="185" spans="2:172" ht="5.0999999999999996" customHeight="1" x14ac:dyDescent="0.2">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FC185" s="68"/>
      <c r="FD185" s="68"/>
      <c r="FE185" s="68"/>
      <c r="FF185" s="68"/>
      <c r="FG185" s="68"/>
      <c r="FH185" s="68"/>
      <c r="FI185" s="68"/>
      <c r="FJ185" s="73"/>
      <c r="FK185" s="103"/>
      <c r="FL185" s="104"/>
      <c r="FM185" s="104"/>
      <c r="FN185" s="104"/>
      <c r="FO185" s="104"/>
      <c r="FP185" s="105"/>
    </row>
    <row r="186" spans="2:172" ht="5.0999999999999996" customHeight="1" x14ac:dyDescent="0.2">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FC186" s="68"/>
      <c r="FD186" s="68"/>
      <c r="FE186" s="68"/>
      <c r="FF186" s="68"/>
      <c r="FG186" s="68"/>
      <c r="FH186" s="68"/>
      <c r="FI186" s="68"/>
      <c r="FJ186" s="73"/>
      <c r="FK186" s="103"/>
      <c r="FL186" s="104"/>
      <c r="FM186" s="104"/>
      <c r="FN186" s="104"/>
      <c r="FO186" s="104"/>
      <c r="FP186" s="105"/>
    </row>
    <row r="187" spans="2:172" ht="5.0999999999999996" customHeight="1" x14ac:dyDescent="0.2">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FC187" s="68"/>
      <c r="FD187" s="68"/>
      <c r="FE187" s="68"/>
      <c r="FF187" s="68"/>
      <c r="FG187" s="68"/>
      <c r="FH187" s="68"/>
      <c r="FI187" s="68"/>
      <c r="FJ187" s="73"/>
      <c r="FK187" s="103"/>
      <c r="FL187" s="104"/>
      <c r="FM187" s="104"/>
      <c r="FN187" s="104"/>
      <c r="FO187" s="104"/>
      <c r="FP187" s="105"/>
    </row>
    <row r="188" spans="2:172" ht="5.0999999999999996" customHeight="1" x14ac:dyDescent="0.2">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FC188" s="68"/>
      <c r="FD188" s="68"/>
      <c r="FE188" s="68"/>
      <c r="FF188" s="68"/>
      <c r="FG188" s="68"/>
      <c r="FH188" s="68"/>
      <c r="FI188" s="68"/>
      <c r="FJ188" s="73"/>
      <c r="FK188" s="103"/>
      <c r="FL188" s="104"/>
      <c r="FM188" s="104"/>
      <c r="FN188" s="104"/>
      <c r="FO188" s="104"/>
      <c r="FP188" s="105"/>
    </row>
    <row r="189" spans="2:172" ht="5.0999999999999996" customHeight="1" x14ac:dyDescent="0.2">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FC189" s="68"/>
      <c r="FD189" s="68"/>
      <c r="FE189" s="68"/>
      <c r="FF189" s="68"/>
      <c r="FG189" s="68"/>
      <c r="FH189" s="68"/>
      <c r="FI189" s="68"/>
      <c r="FJ189" s="73"/>
      <c r="FK189" s="103"/>
      <c r="FL189" s="104"/>
      <c r="FM189" s="104"/>
      <c r="FN189" s="104"/>
      <c r="FO189" s="104"/>
      <c r="FP189" s="105"/>
    </row>
    <row r="190" spans="2:172" ht="5.0999999999999996" customHeight="1" x14ac:dyDescent="0.2">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FC190" s="68"/>
      <c r="FD190" s="68"/>
      <c r="FE190" s="68"/>
      <c r="FF190" s="68"/>
      <c r="FG190" s="68"/>
      <c r="FH190" s="68"/>
      <c r="FI190" s="68"/>
      <c r="FJ190" s="73"/>
      <c r="FK190" s="103"/>
      <c r="FL190" s="104"/>
      <c r="FM190" s="104"/>
      <c r="FN190" s="104"/>
      <c r="FO190" s="104"/>
      <c r="FP190" s="105"/>
    </row>
    <row r="191" spans="2:172" ht="5.0999999999999996" customHeight="1" x14ac:dyDescent="0.2">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FC191" s="68"/>
      <c r="FD191" s="68"/>
      <c r="FE191" s="68"/>
      <c r="FF191" s="68"/>
      <c r="FG191" s="68"/>
      <c r="FH191" s="68"/>
      <c r="FI191" s="68"/>
      <c r="FJ191" s="73"/>
      <c r="FK191" s="103"/>
      <c r="FL191" s="104"/>
      <c r="FM191" s="104"/>
      <c r="FN191" s="104"/>
      <c r="FO191" s="104"/>
      <c r="FP191" s="105"/>
    </row>
    <row r="192" spans="2:172" ht="5.0999999999999996" customHeight="1" x14ac:dyDescent="0.2">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FC192" s="68"/>
      <c r="FD192" s="68"/>
      <c r="FE192" s="68"/>
      <c r="FF192" s="68"/>
      <c r="FG192" s="68"/>
      <c r="FH192" s="68"/>
      <c r="FI192" s="68"/>
      <c r="FJ192" s="73"/>
      <c r="FK192" s="103"/>
      <c r="FL192" s="104"/>
      <c r="FM192" s="104"/>
      <c r="FN192" s="104"/>
      <c r="FO192" s="104"/>
      <c r="FP192" s="105"/>
    </row>
    <row r="193" spans="2:180" ht="5.0999999999999996" customHeight="1" x14ac:dyDescent="0.2">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FC193" s="68"/>
      <c r="FD193" s="68"/>
      <c r="FE193" s="68"/>
      <c r="FF193" s="68"/>
      <c r="FG193" s="68"/>
      <c r="FH193" s="68"/>
      <c r="FI193" s="68"/>
      <c r="FJ193" s="73"/>
      <c r="FK193" s="103"/>
      <c r="FL193" s="104"/>
      <c r="FM193" s="104"/>
      <c r="FN193" s="104"/>
      <c r="FO193" s="104"/>
      <c r="FP193" s="105"/>
    </row>
    <row r="194" spans="2:180" ht="5.0999999999999996" customHeight="1" x14ac:dyDescent="0.2">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FC194" s="68"/>
      <c r="FD194" s="68"/>
      <c r="FE194" s="68"/>
      <c r="FF194" s="68"/>
      <c r="FG194" s="68"/>
      <c r="FH194" s="68"/>
      <c r="FI194" s="68"/>
      <c r="FJ194" s="73"/>
      <c r="FK194" s="103"/>
      <c r="FL194" s="104"/>
      <c r="FM194" s="104"/>
      <c r="FN194" s="104"/>
      <c r="FO194" s="104"/>
      <c r="FP194" s="105"/>
    </row>
    <row r="195" spans="2:180" ht="5.0999999999999996" customHeight="1" x14ac:dyDescent="0.2">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FC195" s="68"/>
      <c r="FD195" s="68"/>
      <c r="FE195" s="68"/>
      <c r="FF195" s="68"/>
      <c r="FG195" s="68"/>
      <c r="FH195" s="68"/>
      <c r="FI195" s="68"/>
      <c r="FJ195" s="73"/>
      <c r="FK195" s="103"/>
      <c r="FL195" s="104"/>
      <c r="FM195" s="104"/>
      <c r="FN195" s="104"/>
      <c r="FO195" s="104"/>
      <c r="FP195" s="105"/>
    </row>
    <row r="196" spans="2:180" ht="5.0999999999999996" customHeight="1" x14ac:dyDescent="0.2">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FC196" s="68"/>
      <c r="FD196" s="68"/>
      <c r="FE196" s="68"/>
      <c r="FF196" s="68"/>
      <c r="FG196" s="68"/>
      <c r="FH196" s="68"/>
      <c r="FI196" s="68"/>
      <c r="FJ196" s="73"/>
      <c r="FK196" s="103"/>
      <c r="FL196" s="104"/>
      <c r="FM196" s="104"/>
      <c r="FN196" s="104"/>
      <c r="FO196" s="104"/>
      <c r="FP196" s="105"/>
    </row>
    <row r="197" spans="2:180" ht="5.0999999999999996" customHeight="1" x14ac:dyDescent="0.2">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FC197" s="68"/>
      <c r="FD197" s="68"/>
      <c r="FE197" s="68"/>
      <c r="FF197" s="68"/>
      <c r="FG197" s="68"/>
      <c r="FH197" s="68"/>
      <c r="FI197" s="68"/>
      <c r="FJ197" s="73"/>
      <c r="FK197" s="103"/>
      <c r="FL197" s="104"/>
      <c r="FM197" s="104"/>
      <c r="FN197" s="104"/>
      <c r="FO197" s="104"/>
      <c r="FP197" s="105"/>
    </row>
    <row r="198" spans="2:180" ht="5.0999999999999996" customHeight="1" x14ac:dyDescent="0.2">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FC198" s="16"/>
      <c r="FD198" s="16"/>
      <c r="FE198" s="16"/>
      <c r="FF198" s="16"/>
      <c r="FG198" s="16"/>
      <c r="FH198" s="16"/>
      <c r="FI198" s="16"/>
      <c r="FJ198" s="73"/>
      <c r="FK198" s="103"/>
      <c r="FL198" s="104"/>
      <c r="FM198" s="104"/>
      <c r="FN198" s="104"/>
      <c r="FO198" s="104"/>
      <c r="FP198" s="105"/>
    </row>
    <row r="199" spans="2:180" ht="5.0999999999999996" customHeight="1" x14ac:dyDescent="0.2">
      <c r="B199" s="260" t="s">
        <v>1141</v>
      </c>
      <c r="C199" s="260"/>
      <c r="D199" s="260"/>
      <c r="E199" s="113" t="s">
        <v>1145</v>
      </c>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3"/>
      <c r="DE199" s="113"/>
      <c r="DF199" s="113"/>
      <c r="DG199" s="113"/>
      <c r="DH199" s="113"/>
      <c r="DI199" s="113"/>
      <c r="DJ199" s="113"/>
      <c r="DK199" s="113"/>
      <c r="DL199" s="113"/>
      <c r="DM199" s="113"/>
      <c r="DN199" s="113"/>
      <c r="DO199" s="113"/>
      <c r="DP199" s="113"/>
      <c r="FC199" s="16"/>
      <c r="FD199" s="16"/>
      <c r="FE199" s="16"/>
      <c r="FF199" s="16"/>
      <c r="FG199" s="16"/>
      <c r="FH199" s="16"/>
      <c r="FI199" s="16"/>
      <c r="FJ199" s="73"/>
      <c r="FK199" s="103"/>
      <c r="FL199" s="104"/>
      <c r="FM199" s="104"/>
      <c r="FN199" s="104"/>
      <c r="FO199" s="104"/>
      <c r="FP199" s="105"/>
    </row>
    <row r="200" spans="2:180" ht="5.0999999999999996" customHeight="1" x14ac:dyDescent="0.2">
      <c r="B200" s="260"/>
      <c r="C200" s="260"/>
      <c r="D200" s="260"/>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3"/>
      <c r="CZ200" s="113"/>
      <c r="DA200" s="113"/>
      <c r="DB200" s="113"/>
      <c r="DC200" s="113"/>
      <c r="DD200" s="113"/>
      <c r="DE200" s="113"/>
      <c r="DF200" s="113"/>
      <c r="DG200" s="113"/>
      <c r="DH200" s="113"/>
      <c r="DI200" s="113"/>
      <c r="DJ200" s="113"/>
      <c r="DK200" s="113"/>
      <c r="DL200" s="113"/>
      <c r="DM200" s="113"/>
      <c r="DN200" s="113"/>
      <c r="DO200" s="113"/>
      <c r="DP200" s="113"/>
      <c r="FC200" s="16"/>
      <c r="FD200" s="16"/>
      <c r="FE200" s="16"/>
      <c r="FF200" s="16"/>
      <c r="FG200" s="16"/>
      <c r="FH200" s="16"/>
      <c r="FI200" s="16"/>
      <c r="FJ200" s="73"/>
      <c r="FK200" s="103"/>
      <c r="FL200" s="104"/>
      <c r="FM200" s="104"/>
      <c r="FN200" s="104"/>
      <c r="FO200" s="104"/>
      <c r="FP200" s="105"/>
    </row>
    <row r="201" spans="2:180" ht="5.0999999999999996" customHeight="1" x14ac:dyDescent="0.2">
      <c r="B201" s="78"/>
      <c r="C201" s="78"/>
      <c r="D201" s="78"/>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FC201" s="16"/>
      <c r="FD201" s="16"/>
      <c r="FE201" s="16"/>
      <c r="FF201" s="16"/>
      <c r="FG201" s="16"/>
      <c r="FH201" s="16"/>
      <c r="FI201" s="16"/>
      <c r="FJ201" s="73"/>
      <c r="FK201" s="103"/>
      <c r="FL201" s="104"/>
      <c r="FM201" s="104"/>
      <c r="FN201" s="104"/>
      <c r="FO201" s="104"/>
      <c r="FP201" s="105"/>
    </row>
    <row r="202" spans="2:180" ht="5.0999999999999996" customHeight="1" x14ac:dyDescent="0.2">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FC202" s="16"/>
      <c r="FD202" s="16"/>
      <c r="FE202" s="16"/>
      <c r="FF202" s="16"/>
      <c r="FG202" s="16"/>
      <c r="FH202" s="16"/>
      <c r="FI202" s="16"/>
      <c r="FJ202" s="73"/>
      <c r="FK202" s="103"/>
      <c r="FL202" s="104"/>
      <c r="FM202" s="104"/>
      <c r="FN202" s="104"/>
      <c r="FO202" s="104"/>
      <c r="FP202" s="105"/>
    </row>
    <row r="203" spans="2:180" ht="5.0999999999999996" customHeight="1" x14ac:dyDescent="0.2">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FC203" s="16"/>
      <c r="FD203" s="16"/>
      <c r="FE203" s="16"/>
      <c r="FF203" s="16"/>
      <c r="FG203" s="16"/>
      <c r="FH203" s="16"/>
      <c r="FI203" s="16"/>
      <c r="FJ203" s="73"/>
      <c r="FK203" s="103"/>
      <c r="FL203" s="104"/>
      <c r="FM203" s="104"/>
      <c r="FN203" s="104"/>
      <c r="FO203" s="104"/>
      <c r="FP203" s="105"/>
    </row>
    <row r="204" spans="2:180" ht="5.0999999999999996" customHeight="1" x14ac:dyDescent="0.2">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FC204" s="16"/>
      <c r="FD204" s="16"/>
      <c r="FE204" s="16"/>
      <c r="FF204" s="16"/>
      <c r="FG204" s="16"/>
      <c r="FH204" s="16"/>
      <c r="FI204" s="16"/>
      <c r="FJ204" s="73"/>
      <c r="FK204" s="103"/>
      <c r="FL204" s="104"/>
      <c r="FM204" s="104"/>
      <c r="FN204" s="104"/>
      <c r="FO204" s="104"/>
      <c r="FP204" s="105"/>
      <c r="FV204" s="15"/>
      <c r="FW204" s="15"/>
      <c r="FX204" s="15"/>
    </row>
    <row r="205" spans="2:180" ht="5.0999999999999996" customHeight="1" x14ac:dyDescent="0.2">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FC205" s="16"/>
      <c r="FD205" s="16"/>
      <c r="FE205" s="16"/>
      <c r="FF205" s="16"/>
      <c r="FG205" s="16"/>
      <c r="FH205" s="16"/>
      <c r="FI205" s="16"/>
      <c r="FJ205" s="73"/>
      <c r="FK205" s="103"/>
      <c r="FL205" s="104"/>
      <c r="FM205" s="104"/>
      <c r="FN205" s="104"/>
      <c r="FO205" s="104"/>
      <c r="FP205" s="105"/>
      <c r="FV205" s="15"/>
      <c r="FW205" s="15"/>
      <c r="FX205" s="15"/>
    </row>
    <row r="206" spans="2:180" ht="5.0999999999999996" customHeight="1" x14ac:dyDescent="0.2">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FC206" s="16"/>
      <c r="FD206" s="16"/>
      <c r="FE206" s="16"/>
      <c r="FF206" s="16"/>
      <c r="FG206" s="16"/>
      <c r="FH206" s="16"/>
      <c r="FI206" s="16"/>
      <c r="FJ206" s="73"/>
      <c r="FK206" s="103"/>
      <c r="FL206" s="104"/>
      <c r="FM206" s="104"/>
      <c r="FN206" s="104"/>
      <c r="FO206" s="104"/>
      <c r="FP206" s="105"/>
      <c r="FV206" s="15"/>
      <c r="FW206" s="15"/>
      <c r="FX206" s="15"/>
    </row>
    <row r="207" spans="2:180" ht="5.0999999999999996" customHeight="1" x14ac:dyDescent="0.2">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FC207" s="16"/>
      <c r="FD207" s="16"/>
      <c r="FE207" s="16"/>
      <c r="FF207" s="16"/>
      <c r="FG207" s="16"/>
      <c r="FH207" s="16"/>
      <c r="FI207" s="16"/>
      <c r="FJ207" s="73"/>
      <c r="FK207" s="103"/>
      <c r="FL207" s="104"/>
      <c r="FM207" s="104"/>
      <c r="FN207" s="104"/>
      <c r="FO207" s="104"/>
      <c r="FP207" s="105"/>
      <c r="FV207" s="15"/>
      <c r="FW207" s="15"/>
      <c r="FX207" s="15"/>
    </row>
    <row r="208" spans="2:180" ht="5.0999999999999996" customHeight="1" x14ac:dyDescent="0.2">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FC208" s="16"/>
      <c r="FD208" s="16"/>
      <c r="FE208" s="16"/>
      <c r="FF208" s="16"/>
      <c r="FG208" s="16"/>
      <c r="FH208" s="16"/>
      <c r="FI208" s="16"/>
      <c r="FJ208" s="73"/>
      <c r="FK208" s="103"/>
      <c r="FL208" s="104"/>
      <c r="FM208" s="104"/>
      <c r="FN208" s="104"/>
      <c r="FO208" s="104"/>
      <c r="FP208" s="105"/>
      <c r="FV208" s="15"/>
      <c r="FW208" s="15"/>
      <c r="FX208" s="15"/>
    </row>
    <row r="209" spans="2:180" ht="5.0999999999999996" customHeight="1" x14ac:dyDescent="0.2">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FC209" s="16"/>
      <c r="FD209" s="16"/>
      <c r="FE209" s="16"/>
      <c r="FF209" s="16"/>
      <c r="FG209" s="16"/>
      <c r="FH209" s="16"/>
      <c r="FI209" s="16"/>
      <c r="FJ209" s="73"/>
      <c r="FK209" s="103"/>
      <c r="FL209" s="104"/>
      <c r="FM209" s="104"/>
      <c r="FN209" s="104"/>
      <c r="FO209" s="104"/>
      <c r="FP209" s="105"/>
      <c r="FV209" s="15"/>
      <c r="FW209" s="15"/>
      <c r="FX209" s="15"/>
    </row>
    <row r="210" spans="2:180" ht="5.0999999999999996" customHeight="1" x14ac:dyDescent="0.2">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FC210" s="16"/>
      <c r="FD210" s="16"/>
      <c r="FE210" s="16"/>
      <c r="FF210" s="16"/>
      <c r="FG210" s="16"/>
      <c r="FH210" s="16"/>
      <c r="FI210" s="16"/>
      <c r="FJ210" s="73"/>
      <c r="FK210" s="103"/>
      <c r="FL210" s="104"/>
      <c r="FM210" s="104"/>
      <c r="FN210" s="104"/>
      <c r="FO210" s="104"/>
      <c r="FP210" s="105"/>
      <c r="FV210" s="15"/>
      <c r="FW210" s="15"/>
      <c r="FX210" s="15"/>
    </row>
    <row r="211" spans="2:180" ht="5.0999999999999996" customHeight="1" x14ac:dyDescent="0.2">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FC211" s="16"/>
      <c r="FD211" s="16"/>
      <c r="FE211" s="16"/>
      <c r="FF211" s="16"/>
      <c r="FG211" s="16"/>
      <c r="FH211" s="16"/>
      <c r="FI211" s="16"/>
      <c r="FJ211" s="73"/>
      <c r="FK211" s="103"/>
      <c r="FL211" s="104"/>
      <c r="FM211" s="104"/>
      <c r="FN211" s="104"/>
      <c r="FO211" s="104"/>
      <c r="FP211" s="105"/>
      <c r="FV211" s="15"/>
      <c r="FW211" s="15"/>
      <c r="FX211" s="15"/>
    </row>
    <row r="212" spans="2:180" ht="5.0999999999999996" customHeight="1" x14ac:dyDescent="0.2">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FC212" s="16"/>
      <c r="FD212" s="16"/>
      <c r="FE212" s="16"/>
      <c r="FF212" s="16"/>
      <c r="FG212" s="16"/>
      <c r="FH212" s="16"/>
      <c r="FI212" s="16"/>
      <c r="FJ212" s="73"/>
      <c r="FK212" s="103"/>
      <c r="FL212" s="104"/>
      <c r="FM212" s="104"/>
      <c r="FN212" s="104"/>
      <c r="FO212" s="104"/>
      <c r="FP212" s="105"/>
      <c r="FV212" s="15"/>
      <c r="FW212" s="15"/>
      <c r="FX212" s="15"/>
    </row>
    <row r="213" spans="2:180" ht="5.0999999999999996" customHeight="1" x14ac:dyDescent="0.2">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FC213" s="16"/>
      <c r="FD213" s="16"/>
      <c r="FE213" s="16"/>
      <c r="FF213" s="16"/>
      <c r="FG213" s="16"/>
      <c r="FH213" s="16"/>
      <c r="FI213" s="16"/>
      <c r="FJ213" s="73"/>
      <c r="FK213" s="103"/>
      <c r="FL213" s="104"/>
      <c r="FM213" s="104"/>
      <c r="FN213" s="104"/>
      <c r="FO213" s="104"/>
      <c r="FP213" s="105"/>
      <c r="FV213" s="15"/>
      <c r="FW213" s="15"/>
      <c r="FX213" s="15"/>
    </row>
    <row r="214" spans="2:180" ht="5.0999999999999996" customHeight="1" x14ac:dyDescent="0.2">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FC214" s="16"/>
      <c r="FD214" s="16"/>
      <c r="FE214" s="16"/>
      <c r="FF214" s="16"/>
      <c r="FG214" s="16"/>
      <c r="FH214" s="16"/>
      <c r="FI214" s="16"/>
      <c r="FJ214" s="73"/>
      <c r="FK214" s="103"/>
      <c r="FL214" s="104"/>
      <c r="FM214" s="104"/>
      <c r="FN214" s="104"/>
      <c r="FO214" s="104"/>
      <c r="FP214" s="105"/>
      <c r="FV214" s="15"/>
      <c r="FW214" s="15"/>
      <c r="FX214" s="15"/>
    </row>
    <row r="215" spans="2:180" ht="5.0999999999999996" customHeight="1" x14ac:dyDescent="0.2">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FC215" s="16"/>
      <c r="FD215" s="16"/>
      <c r="FE215" s="16"/>
      <c r="FF215" s="16"/>
      <c r="FG215" s="16"/>
      <c r="FH215" s="16"/>
      <c r="FI215" s="16"/>
      <c r="FJ215" s="73"/>
      <c r="FK215" s="103"/>
      <c r="FL215" s="104"/>
      <c r="FM215" s="104"/>
      <c r="FN215" s="104"/>
      <c r="FO215" s="104"/>
      <c r="FP215" s="105"/>
      <c r="FV215" s="15"/>
      <c r="FW215" s="15"/>
      <c r="FX215" s="15"/>
    </row>
    <row r="216" spans="2:180" ht="5.0999999999999996" customHeight="1" x14ac:dyDescent="0.2">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FC216" s="16"/>
      <c r="FD216" s="16"/>
      <c r="FE216" s="16"/>
      <c r="FF216" s="16"/>
      <c r="FG216" s="16"/>
      <c r="FH216" s="16"/>
      <c r="FI216" s="16"/>
      <c r="FJ216" s="73"/>
      <c r="FK216" s="103"/>
      <c r="FL216" s="104"/>
      <c r="FM216" s="104"/>
      <c r="FN216" s="104"/>
      <c r="FO216" s="104"/>
      <c r="FP216" s="105"/>
      <c r="FV216" s="15"/>
      <c r="FW216" s="15"/>
      <c r="FX216" s="15"/>
    </row>
    <row r="217" spans="2:180" ht="5.0999999999999996" customHeight="1" x14ac:dyDescent="0.2">
      <c r="B217" s="264" t="s">
        <v>1142</v>
      </c>
      <c r="C217" s="264"/>
      <c r="D217" s="264"/>
      <c r="E217" s="113" t="s">
        <v>1146</v>
      </c>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c r="CO217" s="113"/>
      <c r="CP217" s="113"/>
      <c r="CQ217" s="113"/>
      <c r="CR217" s="113"/>
      <c r="CS217" s="113"/>
      <c r="CT217" s="113"/>
      <c r="CU217" s="113"/>
      <c r="CV217" s="113"/>
      <c r="CW217" s="113"/>
      <c r="CX217" s="113"/>
      <c r="CY217" s="113"/>
      <c r="CZ217" s="113"/>
      <c r="DA217" s="113"/>
      <c r="DB217" s="113"/>
      <c r="DC217" s="113"/>
      <c r="DD217" s="113"/>
      <c r="DE217" s="113"/>
      <c r="DF217" s="113"/>
      <c r="DG217" s="113"/>
      <c r="DH217" s="113"/>
      <c r="DI217" s="113"/>
      <c r="DJ217" s="113"/>
      <c r="DK217" s="113"/>
      <c r="DL217" s="113"/>
      <c r="DM217" s="113"/>
      <c r="DN217" s="113"/>
      <c r="DO217" s="113"/>
      <c r="DP217" s="113"/>
      <c r="FC217" s="16"/>
      <c r="FD217" s="16"/>
      <c r="FE217" s="16"/>
      <c r="FF217" s="16"/>
      <c r="FG217" s="16"/>
      <c r="FH217" s="16"/>
      <c r="FI217" s="16"/>
      <c r="FJ217" s="73"/>
      <c r="FK217" s="103"/>
      <c r="FL217" s="104"/>
      <c r="FM217" s="104"/>
      <c r="FN217" s="104"/>
      <c r="FO217" s="104"/>
      <c r="FP217" s="105"/>
      <c r="FV217" s="15"/>
      <c r="FW217" s="15"/>
      <c r="FX217" s="15"/>
    </row>
    <row r="218" spans="2:180" ht="5.0999999999999996" customHeight="1" x14ac:dyDescent="0.2">
      <c r="B218" s="264"/>
      <c r="C218" s="264"/>
      <c r="D218" s="264"/>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3"/>
      <c r="DE218" s="113"/>
      <c r="DF218" s="113"/>
      <c r="DG218" s="113"/>
      <c r="DH218" s="113"/>
      <c r="DI218" s="113"/>
      <c r="DJ218" s="113"/>
      <c r="DK218" s="113"/>
      <c r="DL218" s="113"/>
      <c r="DM218" s="113"/>
      <c r="DN218" s="113"/>
      <c r="DO218" s="113"/>
      <c r="DP218" s="113"/>
      <c r="FC218" s="16"/>
      <c r="FD218" s="16"/>
      <c r="FE218" s="16"/>
      <c r="FF218" s="16"/>
      <c r="FG218" s="16"/>
      <c r="FH218" s="16"/>
      <c r="FI218" s="16"/>
      <c r="FJ218" s="73"/>
      <c r="FK218" s="103"/>
      <c r="FL218" s="104"/>
      <c r="FM218" s="104"/>
      <c r="FN218" s="104"/>
      <c r="FO218" s="104"/>
      <c r="FP218" s="105"/>
      <c r="FV218" s="15"/>
      <c r="FW218" s="15"/>
      <c r="FX218" s="15"/>
    </row>
    <row r="219" spans="2:180" ht="5.0999999999999996" customHeight="1" x14ac:dyDescent="0.2">
      <c r="B219" s="40"/>
      <c r="C219" s="40"/>
      <c r="D219" s="40"/>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FC219" s="16"/>
      <c r="FD219" s="16"/>
      <c r="FE219" s="16"/>
      <c r="FF219" s="16"/>
      <c r="FG219" s="16"/>
      <c r="FH219" s="16"/>
      <c r="FI219" s="16"/>
      <c r="FJ219" s="73"/>
      <c r="FK219" s="103"/>
      <c r="FL219" s="104"/>
      <c r="FM219" s="104"/>
      <c r="FN219" s="104"/>
      <c r="FO219" s="104"/>
      <c r="FP219" s="105"/>
      <c r="FV219" s="15"/>
      <c r="FW219" s="15"/>
      <c r="FX219" s="15"/>
    </row>
    <row r="220" spans="2:180" ht="5.0999999999999996" customHeight="1" x14ac:dyDescent="0.2">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FC220" s="16"/>
      <c r="FD220" s="16"/>
      <c r="FE220" s="16"/>
      <c r="FF220" s="16"/>
      <c r="FG220" s="16"/>
      <c r="FH220" s="16"/>
      <c r="FI220" s="16"/>
      <c r="FJ220" s="73"/>
      <c r="FK220" s="103"/>
      <c r="FL220" s="104"/>
      <c r="FM220" s="104"/>
      <c r="FN220" s="104"/>
      <c r="FO220" s="104"/>
      <c r="FP220" s="105"/>
      <c r="FV220" s="15"/>
      <c r="FW220" s="15"/>
      <c r="FX220" s="15"/>
    </row>
    <row r="221" spans="2:180" ht="5.0999999999999996" customHeight="1" x14ac:dyDescent="0.2">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FC221" s="16"/>
      <c r="FD221" s="16"/>
      <c r="FE221" s="16"/>
      <c r="FF221" s="16"/>
      <c r="FG221" s="16"/>
      <c r="FH221" s="16"/>
      <c r="FI221" s="16"/>
      <c r="FJ221" s="73"/>
      <c r="FK221" s="103"/>
      <c r="FL221" s="104"/>
      <c r="FM221" s="104"/>
      <c r="FN221" s="104"/>
      <c r="FO221" s="104"/>
      <c r="FP221" s="105"/>
      <c r="FV221" s="15"/>
      <c r="FW221" s="15"/>
      <c r="FX221" s="15"/>
    </row>
    <row r="222" spans="2:180" ht="5.0999999999999996" customHeight="1" x14ac:dyDescent="0.2">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FC222" s="16"/>
      <c r="FD222" s="16"/>
      <c r="FE222" s="16"/>
      <c r="FF222" s="16"/>
      <c r="FG222" s="16"/>
      <c r="FH222" s="16"/>
      <c r="FI222" s="16"/>
      <c r="FJ222" s="73"/>
      <c r="FK222" s="103"/>
      <c r="FL222" s="104"/>
      <c r="FM222" s="104"/>
      <c r="FN222" s="104"/>
      <c r="FO222" s="104"/>
      <c r="FP222" s="105"/>
      <c r="FV222" s="15"/>
      <c r="FW222" s="15"/>
      <c r="FX222" s="15"/>
    </row>
    <row r="223" spans="2:180" ht="5.0999999999999996" customHeight="1" x14ac:dyDescent="0.2">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FC223" s="16"/>
      <c r="FD223" s="16"/>
      <c r="FE223" s="16"/>
      <c r="FF223" s="16"/>
      <c r="FG223" s="16"/>
      <c r="FH223" s="16"/>
      <c r="FI223" s="16"/>
      <c r="FJ223" s="73"/>
      <c r="FK223" s="103"/>
      <c r="FL223" s="104"/>
      <c r="FM223" s="104"/>
      <c r="FN223" s="104"/>
      <c r="FO223" s="104"/>
      <c r="FP223" s="105"/>
      <c r="FV223" s="15"/>
      <c r="FW223" s="15"/>
      <c r="FX223" s="15"/>
    </row>
    <row r="224" spans="2:180" ht="5.0999999999999996" customHeight="1" x14ac:dyDescent="0.2">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FC224" s="15"/>
      <c r="FD224" s="15"/>
      <c r="FE224" s="15"/>
      <c r="FF224" s="15"/>
      <c r="FG224" s="15"/>
      <c r="FJ224" s="73"/>
      <c r="FK224" s="103"/>
      <c r="FL224" s="104"/>
      <c r="FM224" s="104"/>
      <c r="FN224" s="104"/>
      <c r="FO224" s="104"/>
      <c r="FP224" s="105"/>
      <c r="FV224" s="15"/>
      <c r="FW224" s="15"/>
      <c r="FX224" s="15"/>
    </row>
    <row r="225" spans="2:180" ht="5.0999999999999996" customHeight="1" x14ac:dyDescent="0.2">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FC225" s="15"/>
      <c r="FD225" s="15"/>
      <c r="FE225" s="15"/>
      <c r="FF225" s="15"/>
      <c r="FG225" s="15"/>
      <c r="FJ225" s="73"/>
      <c r="FK225" s="103"/>
      <c r="FL225" s="104"/>
      <c r="FM225" s="104"/>
      <c r="FN225" s="104"/>
      <c r="FO225" s="104"/>
      <c r="FP225" s="105"/>
      <c r="FV225" s="15"/>
      <c r="FW225" s="15"/>
      <c r="FX225" s="15"/>
    </row>
    <row r="226" spans="2:180" ht="5.0999999999999996" customHeight="1" x14ac:dyDescent="0.2">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FC226" s="15"/>
      <c r="FD226" s="15"/>
      <c r="FE226" s="15"/>
      <c r="FF226" s="15"/>
      <c r="FG226" s="15"/>
      <c r="FJ226" s="73"/>
      <c r="FK226" s="103"/>
      <c r="FL226" s="104"/>
      <c r="FM226" s="104"/>
      <c r="FN226" s="104"/>
      <c r="FO226" s="104"/>
      <c r="FP226" s="105"/>
      <c r="FV226" s="15"/>
      <c r="FW226" s="15"/>
      <c r="FX226" s="15"/>
    </row>
    <row r="227" spans="2:180" ht="5.0999999999999996" customHeight="1" x14ac:dyDescent="0.2">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FC227" s="15"/>
      <c r="FD227" s="15"/>
      <c r="FE227" s="15"/>
      <c r="FF227" s="15"/>
      <c r="FG227" s="15"/>
      <c r="FJ227" s="73"/>
      <c r="FK227" s="103"/>
      <c r="FL227" s="104"/>
      <c r="FM227" s="104"/>
      <c r="FN227" s="104"/>
      <c r="FO227" s="104"/>
      <c r="FP227" s="105"/>
      <c r="FV227" s="15"/>
      <c r="FW227" s="15"/>
      <c r="FX227" s="15"/>
    </row>
    <row r="228" spans="2:180" ht="5.0999999999999996" customHeight="1" x14ac:dyDescent="0.2">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FC228" s="15"/>
      <c r="FD228" s="15"/>
      <c r="FE228" s="15"/>
      <c r="FF228" s="15"/>
      <c r="FG228" s="15"/>
      <c r="FJ228" s="73"/>
      <c r="FK228" s="103"/>
      <c r="FL228" s="104"/>
      <c r="FM228" s="104"/>
      <c r="FN228" s="104"/>
      <c r="FO228" s="104"/>
      <c r="FP228" s="105"/>
      <c r="FV228" s="15"/>
      <c r="FW228" s="15"/>
      <c r="FX228" s="15"/>
    </row>
    <row r="229" spans="2:180" ht="5.0999999999999996" customHeight="1" x14ac:dyDescent="0.2">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FC229" s="15"/>
      <c r="FD229" s="15"/>
      <c r="FE229" s="15"/>
      <c r="FF229" s="15"/>
      <c r="FG229" s="15"/>
      <c r="FJ229" s="73"/>
      <c r="FK229" s="103"/>
      <c r="FL229" s="104"/>
      <c r="FM229" s="104"/>
      <c r="FN229" s="104"/>
      <c r="FO229" s="104"/>
      <c r="FP229" s="105"/>
      <c r="FV229" s="15"/>
      <c r="FW229" s="15"/>
      <c r="FX229" s="15"/>
    </row>
    <row r="230" spans="2:180" ht="5.0999999999999996" customHeight="1" x14ac:dyDescent="0.2">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FC230" s="15"/>
      <c r="FD230" s="15"/>
      <c r="FE230" s="15"/>
      <c r="FF230" s="15"/>
      <c r="FG230" s="15"/>
      <c r="FJ230" s="73"/>
      <c r="FK230" s="103"/>
      <c r="FL230" s="104"/>
      <c r="FM230" s="104"/>
      <c r="FN230" s="104"/>
      <c r="FO230" s="104"/>
      <c r="FP230" s="105"/>
      <c r="FV230" s="15"/>
      <c r="FW230" s="15"/>
      <c r="FX230" s="15"/>
    </row>
    <row r="231" spans="2:180" ht="5.0999999999999996" customHeight="1" x14ac:dyDescent="0.2">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FC231" s="15"/>
      <c r="FD231" s="15"/>
      <c r="FE231" s="15"/>
      <c r="FF231" s="15"/>
      <c r="FG231" s="15"/>
      <c r="FJ231" s="73"/>
      <c r="FK231" s="103"/>
      <c r="FL231" s="104"/>
      <c r="FM231" s="104"/>
      <c r="FN231" s="104"/>
      <c r="FO231" s="104"/>
      <c r="FP231" s="105"/>
      <c r="FV231" s="15"/>
      <c r="FW231" s="15"/>
      <c r="FX231" s="15"/>
    </row>
    <row r="232" spans="2:180" ht="5.0999999999999996" customHeight="1" x14ac:dyDescent="0.2">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FC232" s="15"/>
      <c r="FD232" s="15"/>
      <c r="FE232" s="15"/>
      <c r="FF232" s="15"/>
      <c r="FG232" s="15"/>
      <c r="FJ232" s="73"/>
      <c r="FK232" s="103"/>
      <c r="FL232" s="104"/>
      <c r="FM232" s="104"/>
      <c r="FN232" s="104"/>
      <c r="FO232" s="104"/>
      <c r="FP232" s="105"/>
      <c r="FV232" s="15"/>
      <c r="FW232" s="15"/>
      <c r="FX232" s="15"/>
    </row>
    <row r="233" spans="2:180" ht="5.0999999999999996" customHeight="1" x14ac:dyDescent="0.2">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FC233" s="15"/>
      <c r="FD233" s="15"/>
      <c r="FE233" s="15"/>
      <c r="FF233" s="15"/>
      <c r="FG233" s="15"/>
      <c r="FJ233" s="73"/>
      <c r="FK233" s="103"/>
      <c r="FL233" s="104"/>
      <c r="FM233" s="104"/>
      <c r="FN233" s="104"/>
      <c r="FO233" s="104"/>
      <c r="FP233" s="105"/>
      <c r="FV233" s="15"/>
      <c r="FW233" s="15"/>
      <c r="FX233" s="15"/>
    </row>
    <row r="234" spans="2:180" ht="5.0999999999999996" customHeight="1" x14ac:dyDescent="0.2">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FC234" s="15"/>
      <c r="FD234" s="15"/>
      <c r="FE234" s="15"/>
      <c r="FF234" s="15"/>
      <c r="FG234" s="15"/>
      <c r="FJ234" s="16"/>
      <c r="FK234" s="103"/>
      <c r="FL234" s="104"/>
      <c r="FM234" s="104"/>
      <c r="FN234" s="104"/>
      <c r="FO234" s="104"/>
      <c r="FP234" s="105"/>
      <c r="FV234" s="15"/>
      <c r="FW234" s="15"/>
      <c r="FX234" s="15"/>
    </row>
    <row r="235" spans="2:180" ht="5.0999999999999996" customHeight="1" x14ac:dyDescent="0.2">
      <c r="B235" s="264" t="s">
        <v>1143</v>
      </c>
      <c r="C235" s="264"/>
      <c r="D235" s="260" t="s">
        <v>1172</v>
      </c>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0"/>
      <c r="AE235" s="260"/>
      <c r="AF235" s="260"/>
      <c r="AG235" s="260"/>
      <c r="AH235" s="260"/>
      <c r="AI235" s="260"/>
      <c r="AJ235" s="260"/>
      <c r="AK235" s="260"/>
      <c r="AL235" s="260"/>
      <c r="AM235" s="260"/>
      <c r="AN235" s="260"/>
      <c r="AO235" s="260"/>
      <c r="AP235" s="260"/>
      <c r="AQ235" s="260"/>
      <c r="AR235" s="260"/>
      <c r="AS235" s="260"/>
      <c r="AT235" s="260"/>
      <c r="AU235" s="260"/>
      <c r="AV235" s="260"/>
      <c r="AW235" s="260"/>
      <c r="AX235" s="260"/>
      <c r="AY235" s="260"/>
      <c r="AZ235" s="260"/>
      <c r="BA235" s="260"/>
      <c r="BB235" s="260"/>
      <c r="BC235" s="260"/>
      <c r="BD235" s="260"/>
      <c r="BE235" s="260"/>
      <c r="BF235" s="260"/>
      <c r="BG235" s="260"/>
      <c r="BH235" s="260"/>
      <c r="BI235" s="260"/>
      <c r="BJ235" s="260"/>
      <c r="BK235" s="260"/>
      <c r="BL235" s="260"/>
      <c r="BM235" s="260"/>
      <c r="BN235" s="260"/>
      <c r="BO235" s="260"/>
      <c r="BP235" s="260"/>
      <c r="BQ235" s="260"/>
      <c r="BR235" s="260"/>
      <c r="BS235" s="260"/>
      <c r="BT235" s="260"/>
      <c r="BU235" s="260"/>
      <c r="BV235" s="260"/>
      <c r="BW235" s="260"/>
      <c r="BX235" s="260"/>
      <c r="BY235" s="260"/>
      <c r="BZ235" s="260"/>
      <c r="CA235" s="260"/>
      <c r="CB235" s="260"/>
      <c r="CC235" s="260"/>
      <c r="CD235" s="260"/>
      <c r="CE235" s="260"/>
      <c r="CF235" s="260"/>
      <c r="CG235" s="260"/>
      <c r="CH235" s="260"/>
      <c r="CI235" s="260"/>
      <c r="CJ235" s="260"/>
      <c r="CK235" s="260"/>
      <c r="CL235" s="260"/>
      <c r="CM235" s="260"/>
      <c r="CN235" s="260"/>
      <c r="CO235" s="260"/>
      <c r="CP235" s="260"/>
      <c r="CQ235" s="260"/>
      <c r="CR235" s="260"/>
      <c r="CS235" s="260"/>
      <c r="CT235" s="260"/>
      <c r="CU235" s="260"/>
      <c r="CV235" s="260"/>
      <c r="CW235" s="260"/>
      <c r="CX235" s="260"/>
      <c r="CY235" s="260"/>
      <c r="CZ235" s="260"/>
      <c r="DA235" s="260"/>
      <c r="DB235" s="260"/>
      <c r="DC235" s="260"/>
      <c r="DD235" s="260"/>
      <c r="DE235" s="260"/>
      <c r="DF235" s="260"/>
      <c r="DG235" s="260"/>
      <c r="DH235" s="260"/>
      <c r="DI235" s="260"/>
      <c r="DJ235" s="260"/>
      <c r="DK235" s="260"/>
      <c r="DL235" s="260"/>
      <c r="DM235" s="260"/>
      <c r="DN235" s="260"/>
      <c r="DO235" s="260"/>
      <c r="DP235" s="260"/>
      <c r="FC235" s="15"/>
      <c r="FD235" s="15"/>
      <c r="FE235" s="15"/>
      <c r="FF235" s="15"/>
      <c r="FG235" s="15"/>
      <c r="FJ235" s="16"/>
      <c r="FK235" s="103"/>
      <c r="FL235" s="104"/>
      <c r="FM235" s="104"/>
      <c r="FN235" s="104"/>
      <c r="FO235" s="104"/>
      <c r="FP235" s="105"/>
      <c r="FV235" s="15"/>
      <c r="FW235" s="15"/>
      <c r="FX235" s="15"/>
    </row>
    <row r="236" spans="2:180" ht="5.0999999999999996" customHeight="1" x14ac:dyDescent="0.2">
      <c r="B236" s="264"/>
      <c r="C236" s="264"/>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0"/>
      <c r="AR236" s="260"/>
      <c r="AS236" s="260"/>
      <c r="AT236" s="260"/>
      <c r="AU236" s="260"/>
      <c r="AV236" s="260"/>
      <c r="AW236" s="260"/>
      <c r="AX236" s="260"/>
      <c r="AY236" s="260"/>
      <c r="AZ236" s="260"/>
      <c r="BA236" s="260"/>
      <c r="BB236" s="260"/>
      <c r="BC236" s="260"/>
      <c r="BD236" s="260"/>
      <c r="BE236" s="260"/>
      <c r="BF236" s="260"/>
      <c r="BG236" s="260"/>
      <c r="BH236" s="260"/>
      <c r="BI236" s="260"/>
      <c r="BJ236" s="260"/>
      <c r="BK236" s="260"/>
      <c r="BL236" s="260"/>
      <c r="BM236" s="260"/>
      <c r="BN236" s="260"/>
      <c r="BO236" s="260"/>
      <c r="BP236" s="260"/>
      <c r="BQ236" s="260"/>
      <c r="BR236" s="260"/>
      <c r="BS236" s="260"/>
      <c r="BT236" s="260"/>
      <c r="BU236" s="260"/>
      <c r="BV236" s="260"/>
      <c r="BW236" s="260"/>
      <c r="BX236" s="260"/>
      <c r="BY236" s="260"/>
      <c r="BZ236" s="260"/>
      <c r="CA236" s="260"/>
      <c r="CB236" s="260"/>
      <c r="CC236" s="260"/>
      <c r="CD236" s="260"/>
      <c r="CE236" s="260"/>
      <c r="CF236" s="260"/>
      <c r="CG236" s="260"/>
      <c r="CH236" s="260"/>
      <c r="CI236" s="260"/>
      <c r="CJ236" s="260"/>
      <c r="CK236" s="260"/>
      <c r="CL236" s="260"/>
      <c r="CM236" s="260"/>
      <c r="CN236" s="260"/>
      <c r="CO236" s="260"/>
      <c r="CP236" s="260"/>
      <c r="CQ236" s="260"/>
      <c r="CR236" s="260"/>
      <c r="CS236" s="260"/>
      <c r="CT236" s="260"/>
      <c r="CU236" s="260"/>
      <c r="CV236" s="260"/>
      <c r="CW236" s="260"/>
      <c r="CX236" s="260"/>
      <c r="CY236" s="260"/>
      <c r="CZ236" s="260"/>
      <c r="DA236" s="260"/>
      <c r="DB236" s="260"/>
      <c r="DC236" s="260"/>
      <c r="DD236" s="260"/>
      <c r="DE236" s="260"/>
      <c r="DF236" s="260"/>
      <c r="DG236" s="260"/>
      <c r="DH236" s="260"/>
      <c r="DI236" s="260"/>
      <c r="DJ236" s="260"/>
      <c r="DK236" s="260"/>
      <c r="DL236" s="260"/>
      <c r="DM236" s="260"/>
      <c r="DN236" s="260"/>
      <c r="DO236" s="260"/>
      <c r="DP236" s="260"/>
      <c r="FC236" s="15"/>
      <c r="FD236" s="15"/>
      <c r="FE236" s="15"/>
      <c r="FF236" s="15"/>
      <c r="FG236" s="15"/>
      <c r="FJ236" s="16"/>
      <c r="FK236" s="103"/>
      <c r="FL236" s="104"/>
      <c r="FM236" s="104"/>
      <c r="FN236" s="104"/>
      <c r="FO236" s="104"/>
      <c r="FP236" s="105"/>
      <c r="FV236" s="15"/>
      <c r="FW236" s="15"/>
      <c r="FX236" s="15"/>
    </row>
    <row r="237" spans="2:180" ht="5.0999999999999996" customHeight="1" x14ac:dyDescent="0.2">
      <c r="B237" s="40"/>
      <c r="C237" s="40"/>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FC237" s="15"/>
      <c r="FD237" s="15"/>
      <c r="FE237" s="15"/>
      <c r="FF237" s="15"/>
      <c r="FG237" s="15"/>
      <c r="FJ237" s="16"/>
      <c r="FK237" s="103"/>
      <c r="FL237" s="104"/>
      <c r="FM237" s="104"/>
      <c r="FN237" s="104"/>
      <c r="FO237" s="104"/>
      <c r="FP237" s="105"/>
      <c r="FV237" s="15"/>
      <c r="FW237" s="15"/>
      <c r="FX237" s="15"/>
    </row>
    <row r="238" spans="2:180" ht="5.0999999999999996" customHeight="1" x14ac:dyDescent="0.2">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FD238" s="15"/>
      <c r="FE238" s="15"/>
      <c r="FF238" s="15"/>
      <c r="FG238" s="15"/>
      <c r="FJ238" s="16"/>
      <c r="FK238" s="103"/>
      <c r="FL238" s="104"/>
      <c r="FM238" s="104"/>
      <c r="FN238" s="104"/>
      <c r="FO238" s="104"/>
      <c r="FP238" s="105"/>
      <c r="FV238" s="15"/>
      <c r="FW238" s="15"/>
      <c r="FX238" s="15"/>
    </row>
    <row r="239" spans="2:180" ht="5.0999999999999996" customHeight="1" x14ac:dyDescent="0.2">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FD239" s="15"/>
      <c r="FE239" s="15"/>
      <c r="FF239" s="15"/>
      <c r="FG239" s="15"/>
      <c r="FJ239" s="16"/>
      <c r="FK239" s="103"/>
      <c r="FL239" s="104"/>
      <c r="FM239" s="104"/>
      <c r="FN239" s="104"/>
      <c r="FO239" s="104"/>
      <c r="FP239" s="105"/>
      <c r="FV239" s="15"/>
      <c r="FW239" s="15"/>
      <c r="FX239" s="15"/>
    </row>
    <row r="240" spans="2:180" ht="5.0999999999999996" customHeight="1" x14ac:dyDescent="0.2">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FD240" s="15"/>
      <c r="FE240" s="15"/>
      <c r="FF240" s="15"/>
      <c r="FG240" s="15"/>
      <c r="FJ240" s="16"/>
      <c r="FK240" s="103"/>
      <c r="FL240" s="104"/>
      <c r="FM240" s="104"/>
      <c r="FN240" s="104"/>
      <c r="FO240" s="104"/>
      <c r="FP240" s="105"/>
      <c r="FV240" s="15"/>
      <c r="FW240" s="15"/>
      <c r="FX240" s="15"/>
    </row>
    <row r="241" spans="2:180" ht="5.0999999999999996" customHeight="1" x14ac:dyDescent="0.2">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FD241" s="15"/>
      <c r="FE241" s="15"/>
      <c r="FF241" s="15"/>
      <c r="FG241" s="15"/>
      <c r="FJ241" s="16"/>
      <c r="FK241" s="103"/>
      <c r="FL241" s="104"/>
      <c r="FM241" s="104"/>
      <c r="FN241" s="104"/>
      <c r="FO241" s="104"/>
      <c r="FP241" s="105"/>
      <c r="FV241" s="15"/>
      <c r="FW241" s="15"/>
      <c r="FX241" s="15"/>
    </row>
    <row r="242" spans="2:180" ht="5.0999999999999996" customHeight="1" x14ac:dyDescent="0.2">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FD242" s="15"/>
      <c r="FE242" s="15"/>
      <c r="FF242" s="15"/>
      <c r="FG242" s="15"/>
      <c r="FJ242" s="16"/>
      <c r="FK242" s="103"/>
      <c r="FL242" s="104"/>
      <c r="FM242" s="104"/>
      <c r="FN242" s="104"/>
      <c r="FO242" s="104"/>
      <c r="FP242" s="105"/>
      <c r="FV242" s="15"/>
      <c r="FW242" s="15"/>
      <c r="FX242" s="15"/>
    </row>
    <row r="243" spans="2:180" ht="5.0999999999999996" customHeight="1" x14ac:dyDescent="0.2">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FD243" s="15"/>
      <c r="FE243" s="15"/>
      <c r="FF243" s="15"/>
      <c r="FG243" s="15"/>
      <c r="FJ243" s="16"/>
      <c r="FK243" s="103"/>
      <c r="FL243" s="104"/>
      <c r="FM243" s="104"/>
      <c r="FN243" s="104"/>
      <c r="FO243" s="104"/>
      <c r="FP243" s="105"/>
      <c r="FV243" s="15"/>
      <c r="FW243" s="15"/>
      <c r="FX243" s="15"/>
    </row>
    <row r="244" spans="2:180" ht="5.0999999999999996" customHeight="1" x14ac:dyDescent="0.2">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FD244" s="15"/>
      <c r="FE244" s="15"/>
      <c r="FF244" s="15"/>
      <c r="FG244" s="15"/>
      <c r="FJ244" s="16"/>
      <c r="FK244" s="103"/>
      <c r="FL244" s="104"/>
      <c r="FM244" s="104"/>
      <c r="FN244" s="104"/>
      <c r="FO244" s="104"/>
      <c r="FP244" s="105"/>
      <c r="FV244" s="15"/>
      <c r="FW244" s="15"/>
      <c r="FX244" s="15"/>
    </row>
    <row r="245" spans="2:180" ht="5.0999999999999996" customHeight="1" x14ac:dyDescent="0.2">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FD245" s="15"/>
      <c r="FE245" s="15"/>
      <c r="FF245" s="15"/>
      <c r="FG245" s="15"/>
      <c r="FJ245" s="16"/>
      <c r="FK245" s="103"/>
      <c r="FL245" s="104"/>
      <c r="FM245" s="104"/>
      <c r="FN245" s="104"/>
      <c r="FO245" s="104"/>
      <c r="FP245" s="105"/>
      <c r="FV245" s="15"/>
      <c r="FW245" s="15"/>
      <c r="FX245" s="15"/>
    </row>
    <row r="246" spans="2:180" ht="5.0999999999999996" customHeight="1" x14ac:dyDescent="0.2">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FD246" s="15"/>
      <c r="FE246" s="15"/>
      <c r="FF246" s="15"/>
      <c r="FG246" s="15"/>
      <c r="FJ246" s="16"/>
      <c r="FK246" s="103"/>
      <c r="FL246" s="104"/>
      <c r="FM246" s="104"/>
      <c r="FN246" s="104"/>
      <c r="FO246" s="104"/>
      <c r="FP246" s="105"/>
      <c r="FV246" s="15"/>
      <c r="FW246" s="15"/>
      <c r="FX246" s="15"/>
    </row>
    <row r="247" spans="2:180" ht="5.0999999999999996" customHeight="1" x14ac:dyDescent="0.2">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FD247" s="15"/>
      <c r="FE247" s="15"/>
      <c r="FF247" s="15"/>
      <c r="FG247" s="15"/>
      <c r="FJ247" s="16"/>
      <c r="FK247" s="103"/>
      <c r="FL247" s="104"/>
      <c r="FM247" s="104"/>
      <c r="FN247" s="104"/>
      <c r="FO247" s="104"/>
      <c r="FP247" s="105"/>
      <c r="FV247" s="15"/>
      <c r="FW247" s="15"/>
      <c r="FX247" s="15"/>
    </row>
    <row r="248" spans="2:180" ht="5.0999999999999996" customHeight="1" x14ac:dyDescent="0.2">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FD248" s="15"/>
      <c r="FE248" s="15"/>
      <c r="FF248" s="15"/>
      <c r="FG248" s="15"/>
      <c r="FJ248" s="16"/>
      <c r="FK248" s="103"/>
      <c r="FL248" s="104"/>
      <c r="FM248" s="104"/>
      <c r="FN248" s="104"/>
      <c r="FO248" s="104"/>
      <c r="FP248" s="105"/>
      <c r="FV248" s="15"/>
      <c r="FW248" s="15"/>
      <c r="FX248" s="15"/>
    </row>
    <row r="249" spans="2:180" ht="5.0999999999999996" customHeight="1" x14ac:dyDescent="0.2">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FD249" s="15"/>
      <c r="FE249" s="15"/>
      <c r="FF249" s="15"/>
      <c r="FG249" s="15"/>
      <c r="FJ249" s="16"/>
      <c r="FK249" s="100" t="s">
        <v>1170</v>
      </c>
      <c r="FL249" s="101"/>
      <c r="FM249" s="101"/>
      <c r="FN249" s="101"/>
      <c r="FO249" s="101"/>
      <c r="FP249" s="102"/>
      <c r="FV249" s="15"/>
      <c r="FW249" s="15"/>
      <c r="FX249" s="15"/>
    </row>
    <row r="250" spans="2:180" ht="5.0999999999999996" customHeight="1" x14ac:dyDescent="0.2">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FD250" s="15"/>
      <c r="FE250" s="15"/>
      <c r="FF250" s="15"/>
      <c r="FG250" s="15"/>
      <c r="FJ250" s="16"/>
      <c r="FK250" s="103"/>
      <c r="FL250" s="104"/>
      <c r="FM250" s="104"/>
      <c r="FN250" s="104"/>
      <c r="FO250" s="104"/>
      <c r="FP250" s="105"/>
      <c r="FV250" s="15"/>
      <c r="FW250" s="15"/>
      <c r="FX250" s="15"/>
    </row>
    <row r="251" spans="2:180" ht="5.0999999999999996" customHeight="1" x14ac:dyDescent="0.2">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FD251" s="15"/>
      <c r="FE251" s="15"/>
      <c r="FF251" s="15"/>
      <c r="FG251" s="15"/>
      <c r="FJ251" s="16"/>
      <c r="FK251" s="103"/>
      <c r="FL251" s="104"/>
      <c r="FM251" s="104"/>
      <c r="FN251" s="104"/>
      <c r="FO251" s="104"/>
      <c r="FP251" s="105"/>
      <c r="FV251" s="15"/>
      <c r="FW251" s="15"/>
      <c r="FX251" s="15"/>
    </row>
    <row r="252" spans="2:180" ht="5.0999999999999996" customHeight="1" x14ac:dyDescent="0.2">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FD252" s="15"/>
      <c r="FE252" s="15"/>
      <c r="FF252" s="15"/>
      <c r="FG252" s="15"/>
      <c r="FJ252" s="16"/>
      <c r="FK252" s="103"/>
      <c r="FL252" s="104"/>
      <c r="FM252" s="104"/>
      <c r="FN252" s="104"/>
      <c r="FO252" s="104"/>
      <c r="FP252" s="105"/>
      <c r="FV252" s="15"/>
      <c r="FW252" s="15"/>
      <c r="FX252" s="15"/>
    </row>
    <row r="253" spans="2:180" ht="5.0999999999999996" customHeight="1" x14ac:dyDescent="0.2">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FD253" s="15"/>
      <c r="FE253" s="15"/>
      <c r="FF253" s="15"/>
      <c r="FG253" s="15"/>
      <c r="FJ253" s="16"/>
      <c r="FK253" s="103"/>
      <c r="FL253" s="104"/>
      <c r="FM253" s="104"/>
      <c r="FN253" s="104"/>
      <c r="FO253" s="104"/>
      <c r="FP253" s="105"/>
      <c r="FV253" s="15"/>
      <c r="FW253" s="15"/>
      <c r="FX253" s="15"/>
    </row>
    <row r="254" spans="2:180" ht="5.0999999999999996" customHeight="1" x14ac:dyDescent="0.2">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FD254" s="15"/>
      <c r="FE254" s="15"/>
      <c r="FF254" s="15"/>
      <c r="FG254" s="15"/>
      <c r="FJ254" s="16"/>
      <c r="FK254" s="103"/>
      <c r="FL254" s="104"/>
      <c r="FM254" s="104"/>
      <c r="FN254" s="104"/>
      <c r="FO254" s="104"/>
      <c r="FP254" s="105"/>
      <c r="FV254" s="15"/>
      <c r="FW254" s="15"/>
      <c r="FX254" s="15"/>
    </row>
    <row r="255" spans="2:180" ht="5.0999999999999996" customHeight="1" x14ac:dyDescent="0.2">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FD255" s="15"/>
      <c r="FE255" s="15"/>
      <c r="FF255" s="15"/>
      <c r="FG255" s="15"/>
      <c r="FJ255" s="16"/>
      <c r="FK255" s="103"/>
      <c r="FL255" s="104"/>
      <c r="FM255" s="104"/>
      <c r="FN255" s="104"/>
      <c r="FO255" s="104"/>
      <c r="FP255" s="105"/>
      <c r="FV255" s="15"/>
      <c r="FW255" s="15"/>
      <c r="FX255" s="15"/>
    </row>
    <row r="256" spans="2:180" ht="5.0999999999999996" customHeight="1" x14ac:dyDescent="0.2">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FD256" s="15"/>
      <c r="FE256" s="15"/>
      <c r="FF256" s="15"/>
      <c r="FG256" s="15"/>
      <c r="FJ256" s="16"/>
      <c r="FK256" s="103"/>
      <c r="FL256" s="104"/>
      <c r="FM256" s="104"/>
      <c r="FN256" s="104"/>
      <c r="FO256" s="104"/>
      <c r="FP256" s="105"/>
      <c r="FV256" s="15"/>
      <c r="FW256" s="15"/>
      <c r="FX256" s="15"/>
    </row>
    <row r="257" spans="2:180" ht="5.0999999999999996" customHeight="1" x14ac:dyDescent="0.2">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FD257" s="15"/>
      <c r="FE257" s="15"/>
      <c r="FF257" s="15"/>
      <c r="FG257" s="15"/>
      <c r="FJ257" s="16"/>
      <c r="FK257" s="103"/>
      <c r="FL257" s="104"/>
      <c r="FM257" s="104"/>
      <c r="FN257" s="104"/>
      <c r="FO257" s="104"/>
      <c r="FP257" s="105"/>
      <c r="FV257" s="15"/>
      <c r="FW257" s="15"/>
      <c r="FX257" s="15"/>
    </row>
    <row r="258" spans="2:180" ht="5.0999999999999996" customHeight="1" x14ac:dyDescent="0.2">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FD258" s="15"/>
      <c r="FE258" s="15"/>
      <c r="FF258" s="15"/>
      <c r="FG258" s="15"/>
      <c r="FJ258" s="16"/>
      <c r="FK258" s="103"/>
      <c r="FL258" s="104"/>
      <c r="FM258" s="104"/>
      <c r="FN258" s="104"/>
      <c r="FO258" s="104"/>
      <c r="FP258" s="105"/>
      <c r="FV258" s="15"/>
      <c r="FW258" s="15"/>
      <c r="FX258" s="15"/>
    </row>
    <row r="259" spans="2:180" ht="5.0999999999999996" customHeight="1" x14ac:dyDescent="0.2">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FD259" s="15"/>
      <c r="FE259" s="15"/>
      <c r="FF259" s="15"/>
      <c r="FG259" s="15"/>
      <c r="FJ259" s="16"/>
      <c r="FK259" s="103"/>
      <c r="FL259" s="104"/>
      <c r="FM259" s="104"/>
      <c r="FN259" s="104"/>
      <c r="FO259" s="104"/>
      <c r="FP259" s="105"/>
      <c r="FV259" s="15"/>
      <c r="FW259" s="15"/>
      <c r="FX259" s="15"/>
    </row>
    <row r="260" spans="2:180" ht="5.0999999999999996" customHeight="1" x14ac:dyDescent="0.2">
      <c r="FD260" s="15"/>
      <c r="FE260" s="15"/>
      <c r="FF260" s="15"/>
      <c r="FG260" s="15"/>
      <c r="FJ260" s="16"/>
      <c r="FK260" s="103"/>
      <c r="FL260" s="104"/>
      <c r="FM260" s="104"/>
      <c r="FN260" s="104"/>
      <c r="FO260" s="104"/>
      <c r="FP260" s="105"/>
      <c r="FV260" s="15"/>
      <c r="FW260" s="15"/>
      <c r="FX260" s="15"/>
    </row>
    <row r="261" spans="2:180" ht="5.0999999999999996" customHeight="1" x14ac:dyDescent="0.2">
      <c r="FD261" s="15"/>
      <c r="FE261" s="15"/>
      <c r="FF261" s="15"/>
      <c r="FG261" s="15"/>
      <c r="FJ261" s="16"/>
      <c r="FK261" s="103"/>
      <c r="FL261" s="104"/>
      <c r="FM261" s="104"/>
      <c r="FN261" s="104"/>
      <c r="FO261" s="104"/>
      <c r="FP261" s="105"/>
      <c r="FV261" s="15"/>
      <c r="FW261" s="15"/>
      <c r="FX261" s="15"/>
    </row>
    <row r="262" spans="2:180" ht="5.0999999999999996" customHeight="1" x14ac:dyDescent="0.2">
      <c r="FD262" s="15"/>
      <c r="FE262" s="15"/>
      <c r="FF262" s="15"/>
      <c r="FG262" s="15"/>
      <c r="FJ262" s="16"/>
      <c r="FK262" s="103"/>
      <c r="FL262" s="104"/>
      <c r="FM262" s="104"/>
      <c r="FN262" s="104"/>
      <c r="FO262" s="104"/>
      <c r="FP262" s="105"/>
      <c r="FV262" s="15"/>
      <c r="FW262" s="15"/>
      <c r="FX262" s="15"/>
    </row>
    <row r="263" spans="2:180" ht="5.0999999999999996" customHeight="1" x14ac:dyDescent="0.2">
      <c r="FD263" s="15"/>
      <c r="FE263" s="15"/>
      <c r="FF263" s="15"/>
      <c r="FG263" s="15"/>
      <c r="FJ263" s="16"/>
      <c r="FK263" s="103"/>
      <c r="FL263" s="104"/>
      <c r="FM263" s="104"/>
      <c r="FN263" s="104"/>
      <c r="FO263" s="104"/>
      <c r="FP263" s="105"/>
      <c r="FV263" s="15"/>
      <c r="FW263" s="15"/>
      <c r="FX263" s="15"/>
    </row>
    <row r="264" spans="2:180" ht="5.0999999999999996" customHeight="1" x14ac:dyDescent="0.2">
      <c r="FD264" s="15"/>
      <c r="FE264" s="15"/>
      <c r="FF264" s="15"/>
      <c r="FG264" s="15"/>
      <c r="FJ264" s="16"/>
      <c r="FK264" s="103"/>
      <c r="FL264" s="104"/>
      <c r="FM264" s="104"/>
      <c r="FN264" s="104"/>
      <c r="FO264" s="104"/>
      <c r="FP264" s="105"/>
      <c r="FV264" s="15"/>
      <c r="FW264" s="15"/>
      <c r="FX264" s="15"/>
    </row>
    <row r="265" spans="2:180" ht="5.0999999999999996" customHeight="1" x14ac:dyDescent="0.2">
      <c r="FD265" s="15"/>
      <c r="FE265" s="15"/>
      <c r="FF265" s="15"/>
      <c r="FG265" s="15"/>
      <c r="FJ265" s="16"/>
      <c r="FK265" s="103"/>
      <c r="FL265" s="104"/>
      <c r="FM265" s="104"/>
      <c r="FN265" s="104"/>
      <c r="FO265" s="104"/>
      <c r="FP265" s="105"/>
      <c r="FV265" s="15"/>
      <c r="FW265" s="15"/>
      <c r="FX265" s="15"/>
    </row>
    <row r="266" spans="2:180" ht="5.0999999999999996" customHeight="1" x14ac:dyDescent="0.2">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FD266" s="15"/>
      <c r="FE266" s="15"/>
      <c r="FF266" s="15"/>
      <c r="FG266" s="15"/>
      <c r="FK266" s="103"/>
      <c r="FL266" s="104"/>
      <c r="FM266" s="104"/>
      <c r="FN266" s="104"/>
      <c r="FO266" s="104"/>
      <c r="FP266" s="105"/>
      <c r="FV266" s="15"/>
      <c r="FW266" s="15"/>
      <c r="FX266" s="15"/>
    </row>
    <row r="267" spans="2:180" ht="5.0999999999999996" customHeight="1" x14ac:dyDescent="0.2">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FD267" s="15"/>
      <c r="FE267" s="15"/>
      <c r="FF267" s="15"/>
      <c r="FG267" s="15"/>
      <c r="FK267" s="103"/>
      <c r="FL267" s="104"/>
      <c r="FM267" s="104"/>
      <c r="FN267" s="104"/>
      <c r="FO267" s="104"/>
      <c r="FP267" s="105"/>
      <c r="FV267" s="15"/>
      <c r="FW267" s="15"/>
      <c r="FX267" s="15"/>
    </row>
    <row r="268" spans="2:180" ht="5.0999999999999996" customHeight="1" x14ac:dyDescent="0.2">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FD268" s="15"/>
      <c r="FE268" s="15"/>
      <c r="FF268" s="15"/>
      <c r="FG268" s="15"/>
      <c r="FK268" s="103"/>
      <c r="FL268" s="104"/>
      <c r="FM268" s="104"/>
      <c r="FN268" s="104"/>
      <c r="FO268" s="104"/>
      <c r="FP268" s="105"/>
      <c r="FV268" s="15"/>
      <c r="FW268" s="15"/>
      <c r="FX268" s="15"/>
    </row>
    <row r="269" spans="2:180" ht="5.0999999999999996" customHeight="1" x14ac:dyDescent="0.2">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FD269" s="15"/>
      <c r="FE269" s="15"/>
      <c r="FF269" s="15"/>
      <c r="FG269" s="15"/>
      <c r="FK269" s="103"/>
      <c r="FL269" s="104"/>
      <c r="FM269" s="104"/>
      <c r="FN269" s="104"/>
      <c r="FO269" s="104"/>
      <c r="FP269" s="105"/>
      <c r="FV269" s="15"/>
      <c r="FW269" s="15"/>
      <c r="FX269" s="15"/>
    </row>
    <row r="270" spans="2:180" ht="5.0999999999999996" customHeight="1" x14ac:dyDescent="0.2">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FD270" s="15"/>
      <c r="FE270" s="15"/>
      <c r="FF270" s="15"/>
      <c r="FG270" s="15"/>
      <c r="FK270" s="103"/>
      <c r="FL270" s="104"/>
      <c r="FM270" s="104"/>
      <c r="FN270" s="104"/>
      <c r="FO270" s="104"/>
      <c r="FP270" s="105"/>
      <c r="FV270" s="15"/>
      <c r="FW270" s="15"/>
      <c r="FX270" s="15"/>
    </row>
    <row r="271" spans="2:180" ht="5.0999999999999996" customHeight="1" x14ac:dyDescent="0.2">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FD271" s="15"/>
      <c r="FE271" s="15"/>
      <c r="FF271" s="15"/>
      <c r="FG271" s="15"/>
      <c r="FK271" s="103"/>
      <c r="FL271" s="104"/>
      <c r="FM271" s="104"/>
      <c r="FN271" s="104"/>
      <c r="FO271" s="104"/>
      <c r="FP271" s="105"/>
      <c r="FV271" s="15"/>
      <c r="FW271" s="15"/>
      <c r="FX271" s="15"/>
    </row>
    <row r="272" spans="2:180" ht="5.0999999999999996" customHeight="1" x14ac:dyDescent="0.2">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FD272" s="15"/>
      <c r="FE272" s="15"/>
      <c r="FF272" s="15"/>
      <c r="FG272" s="15"/>
      <c r="FK272" s="103"/>
      <c r="FL272" s="104"/>
      <c r="FM272" s="104"/>
      <c r="FN272" s="104"/>
      <c r="FO272" s="104"/>
      <c r="FP272" s="105"/>
      <c r="FV272" s="15"/>
      <c r="FW272" s="15"/>
      <c r="FX272" s="15"/>
    </row>
    <row r="273" spans="2:180" ht="5.0999999999999996" customHeight="1" x14ac:dyDescent="0.2">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FD273" s="15"/>
      <c r="FE273" s="15"/>
      <c r="FF273" s="15"/>
      <c r="FG273" s="15"/>
      <c r="FK273" s="103"/>
      <c r="FL273" s="104"/>
      <c r="FM273" s="104"/>
      <c r="FN273" s="104"/>
      <c r="FO273" s="104"/>
      <c r="FP273" s="105"/>
      <c r="FV273" s="15"/>
      <c r="FW273" s="15"/>
      <c r="FX273" s="15"/>
    </row>
    <row r="274" spans="2:180" ht="5.0999999999999996" customHeight="1" x14ac:dyDescent="0.25">
      <c r="B274" s="15"/>
      <c r="C274"/>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FD274" s="15"/>
      <c r="FE274" s="15"/>
      <c r="FF274" s="15"/>
      <c r="FG274" s="15"/>
      <c r="FK274" s="103"/>
      <c r="FL274" s="104"/>
      <c r="FM274" s="104"/>
      <c r="FN274" s="104"/>
      <c r="FO274" s="104"/>
      <c r="FP274" s="105"/>
      <c r="FV274" s="15"/>
      <c r="FW274" s="15"/>
      <c r="FX274" s="15"/>
    </row>
    <row r="275" spans="2:180" ht="5.0999999999999996" customHeight="1" x14ac:dyDescent="0.2">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FD275" s="15"/>
      <c r="FE275" s="15"/>
      <c r="FF275" s="15"/>
      <c r="FG275" s="15"/>
      <c r="FK275" s="103"/>
      <c r="FL275" s="104"/>
      <c r="FM275" s="104"/>
      <c r="FN275" s="104"/>
      <c r="FO275" s="104"/>
      <c r="FP275" s="105"/>
      <c r="FV275" s="15"/>
      <c r="FW275" s="15"/>
      <c r="FX275" s="15"/>
    </row>
    <row r="276" spans="2:180" ht="5.0999999999999996" customHeight="1" x14ac:dyDescent="0.2">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FD276" s="15"/>
      <c r="FE276" s="15"/>
      <c r="FF276" s="15"/>
      <c r="FG276" s="15"/>
      <c r="FK276" s="103"/>
      <c r="FL276" s="104"/>
      <c r="FM276" s="104"/>
      <c r="FN276" s="104"/>
      <c r="FO276" s="104"/>
      <c r="FP276" s="105"/>
      <c r="FV276" s="15"/>
      <c r="FW276" s="15"/>
      <c r="FX276" s="15"/>
    </row>
    <row r="277" spans="2:180" ht="5.0999999999999996" customHeight="1" x14ac:dyDescent="0.2">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FD277" s="15"/>
      <c r="FE277" s="15"/>
      <c r="FF277" s="15"/>
      <c r="FG277" s="15"/>
      <c r="FK277" s="103"/>
      <c r="FL277" s="104"/>
      <c r="FM277" s="104"/>
      <c r="FN277" s="104"/>
      <c r="FO277" s="104"/>
      <c r="FP277" s="105"/>
      <c r="FV277" s="15"/>
      <c r="FW277" s="15"/>
      <c r="FX277" s="15"/>
    </row>
    <row r="278" spans="2:180" ht="5.0999999999999996" customHeight="1" x14ac:dyDescent="0.2">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FD278" s="15"/>
      <c r="FE278" s="15"/>
      <c r="FF278" s="15"/>
      <c r="FG278" s="15"/>
      <c r="FK278" s="103"/>
      <c r="FL278" s="104"/>
      <c r="FM278" s="104"/>
      <c r="FN278" s="104"/>
      <c r="FO278" s="104"/>
      <c r="FP278" s="105"/>
      <c r="FV278" s="15"/>
      <c r="FW278" s="15"/>
      <c r="FX278" s="15"/>
    </row>
    <row r="279" spans="2:180" ht="5.0999999999999996" customHeight="1" x14ac:dyDescent="0.2">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FD279" s="15"/>
      <c r="FE279" s="15"/>
      <c r="FF279" s="15"/>
      <c r="FG279" s="15"/>
      <c r="FK279" s="103"/>
      <c r="FL279" s="104"/>
      <c r="FM279" s="104"/>
      <c r="FN279" s="104"/>
      <c r="FO279" s="104"/>
      <c r="FP279" s="105"/>
      <c r="FV279" s="15"/>
      <c r="FW279" s="15"/>
      <c r="FX279" s="15"/>
    </row>
    <row r="280" spans="2:180" ht="5.0999999999999996" customHeight="1" x14ac:dyDescent="0.2">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FD280" s="15"/>
      <c r="FE280" s="15"/>
      <c r="FF280" s="15"/>
      <c r="FG280" s="15"/>
      <c r="FK280" s="103"/>
      <c r="FL280" s="104"/>
      <c r="FM280" s="104"/>
      <c r="FN280" s="104"/>
      <c r="FO280" s="104"/>
      <c r="FP280" s="105"/>
      <c r="FV280" s="15"/>
      <c r="FW280" s="15"/>
      <c r="FX280" s="15"/>
    </row>
    <row r="281" spans="2:180" ht="5.0999999999999996" customHeight="1" x14ac:dyDescent="0.2">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FD281" s="15"/>
      <c r="FE281" s="15"/>
      <c r="FF281" s="15"/>
      <c r="FG281" s="15"/>
      <c r="FK281" s="103"/>
      <c r="FL281" s="104"/>
      <c r="FM281" s="104"/>
      <c r="FN281" s="104"/>
      <c r="FO281" s="104"/>
      <c r="FP281" s="105"/>
      <c r="FV281" s="15"/>
      <c r="FW281" s="15"/>
      <c r="FX281" s="15"/>
    </row>
    <row r="282" spans="2:180" ht="5.0999999999999996" customHeight="1" x14ac:dyDescent="0.2">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FD282" s="15"/>
      <c r="FE282" s="15"/>
      <c r="FF282" s="15"/>
      <c r="FG282" s="15"/>
      <c r="FK282" s="103"/>
      <c r="FL282" s="104"/>
      <c r="FM282" s="104"/>
      <c r="FN282" s="104"/>
      <c r="FO282" s="104"/>
      <c r="FP282" s="105"/>
      <c r="FV282" s="15"/>
      <c r="FW282" s="15"/>
      <c r="FX282" s="15"/>
    </row>
    <row r="283" spans="2:180" ht="5.0999999999999996" customHeight="1" x14ac:dyDescent="0.2">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FD283" s="15"/>
      <c r="FE283" s="15"/>
      <c r="FF283" s="15"/>
      <c r="FG283" s="15"/>
      <c r="FK283" s="103"/>
      <c r="FL283" s="104"/>
      <c r="FM283" s="104"/>
      <c r="FN283" s="104"/>
      <c r="FO283" s="104"/>
      <c r="FP283" s="105"/>
      <c r="FV283" s="15"/>
      <c r="FW283" s="15"/>
      <c r="FX283" s="15"/>
    </row>
    <row r="284" spans="2:180" ht="5.0999999999999996" customHeight="1" x14ac:dyDescent="0.2">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FD284" s="15"/>
      <c r="FE284" s="15"/>
      <c r="FF284" s="15"/>
      <c r="FG284" s="15"/>
      <c r="FK284" s="103"/>
      <c r="FL284" s="104"/>
      <c r="FM284" s="104"/>
      <c r="FN284" s="104"/>
      <c r="FO284" s="104"/>
      <c r="FP284" s="105"/>
      <c r="FV284" s="15"/>
      <c r="FW284" s="15"/>
      <c r="FX284" s="15"/>
    </row>
    <row r="285" spans="2:180" ht="5.0999999999999996" customHeight="1" x14ac:dyDescent="0.2">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FD285" s="15"/>
      <c r="FE285" s="15"/>
      <c r="FF285" s="15"/>
      <c r="FG285" s="15"/>
      <c r="FK285" s="103"/>
      <c r="FL285" s="104"/>
      <c r="FM285" s="104"/>
      <c r="FN285" s="104"/>
      <c r="FO285" s="104"/>
      <c r="FP285" s="105"/>
      <c r="FV285" s="15"/>
      <c r="FW285" s="15"/>
      <c r="FX285" s="15"/>
    </row>
    <row r="286" spans="2:180" ht="5.0999999999999996" customHeight="1" x14ac:dyDescent="0.2">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FD286" s="15"/>
      <c r="FE286" s="15"/>
      <c r="FF286" s="15"/>
      <c r="FG286" s="15"/>
      <c r="FK286" s="103"/>
      <c r="FL286" s="104"/>
      <c r="FM286" s="104"/>
      <c r="FN286" s="104"/>
      <c r="FO286" s="104"/>
      <c r="FP286" s="105"/>
      <c r="FV286" s="15"/>
      <c r="FW286" s="15"/>
      <c r="FX286" s="15"/>
    </row>
    <row r="287" spans="2:180" ht="5.0999999999999996" customHeight="1" x14ac:dyDescent="0.2">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FD287" s="15"/>
      <c r="FE287" s="15"/>
      <c r="FF287" s="15"/>
      <c r="FG287" s="15"/>
      <c r="FK287" s="103"/>
      <c r="FL287" s="104"/>
      <c r="FM287" s="104"/>
      <c r="FN287" s="104"/>
      <c r="FO287" s="104"/>
      <c r="FP287" s="105"/>
      <c r="FV287" s="15"/>
      <c r="FW287" s="15"/>
      <c r="FX287" s="15"/>
    </row>
    <row r="288" spans="2:180" ht="5.0999999999999996" customHeight="1" x14ac:dyDescent="0.2">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FD288" s="15"/>
      <c r="FE288" s="15"/>
      <c r="FF288" s="15"/>
      <c r="FG288" s="15"/>
      <c r="FK288" s="103"/>
      <c r="FL288" s="104"/>
      <c r="FM288" s="104"/>
      <c r="FN288" s="104"/>
      <c r="FO288" s="104"/>
      <c r="FP288" s="105"/>
      <c r="FV288" s="15"/>
      <c r="FW288" s="15"/>
      <c r="FX288" s="15"/>
    </row>
    <row r="289" spans="2:180" ht="5.0999999999999996" customHeight="1" x14ac:dyDescent="0.2">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FD289" s="15"/>
      <c r="FE289" s="15"/>
      <c r="FF289" s="15"/>
      <c r="FG289" s="15"/>
      <c r="FK289" s="103"/>
      <c r="FL289" s="104"/>
      <c r="FM289" s="104"/>
      <c r="FN289" s="104"/>
      <c r="FO289" s="104"/>
      <c r="FP289" s="105"/>
      <c r="FV289" s="15"/>
      <c r="FW289" s="15"/>
      <c r="FX289" s="15"/>
    </row>
    <row r="290" spans="2:180" ht="5.0999999999999996" customHeight="1" x14ac:dyDescent="0.2">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FD290" s="15"/>
      <c r="FE290" s="15"/>
      <c r="FF290" s="15"/>
      <c r="FG290" s="15"/>
      <c r="FK290" s="103"/>
      <c r="FL290" s="104"/>
      <c r="FM290" s="104"/>
      <c r="FN290" s="104"/>
      <c r="FO290" s="104"/>
      <c r="FP290" s="105"/>
      <c r="FV290" s="15"/>
      <c r="FW290" s="15"/>
      <c r="FX290" s="15"/>
    </row>
    <row r="291" spans="2:180" ht="5.0999999999999996" customHeight="1" x14ac:dyDescent="0.2">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FD291" s="15"/>
      <c r="FE291" s="15"/>
      <c r="FF291" s="15"/>
      <c r="FG291" s="15"/>
      <c r="FK291" s="103"/>
      <c r="FL291" s="104"/>
      <c r="FM291" s="104"/>
      <c r="FN291" s="104"/>
      <c r="FO291" s="104"/>
      <c r="FP291" s="105"/>
      <c r="FV291" s="15"/>
      <c r="FW291" s="15"/>
      <c r="FX291" s="15"/>
    </row>
    <row r="292" spans="2:180" ht="5.0999999999999996" customHeight="1" x14ac:dyDescent="0.2">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FD292" s="15"/>
      <c r="FE292" s="15"/>
      <c r="FF292" s="15"/>
      <c r="FG292" s="15"/>
      <c r="FK292" s="103"/>
      <c r="FL292" s="104"/>
      <c r="FM292" s="104"/>
      <c r="FN292" s="104"/>
      <c r="FO292" s="104"/>
      <c r="FP292" s="105"/>
      <c r="FV292" s="15"/>
      <c r="FW292" s="15"/>
      <c r="FX292" s="15"/>
    </row>
    <row r="293" spans="2:180" ht="5.0999999999999996" customHeight="1" x14ac:dyDescent="0.2">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FD293" s="15"/>
      <c r="FE293" s="15"/>
      <c r="FF293" s="15"/>
      <c r="FG293" s="15"/>
      <c r="FK293" s="103"/>
      <c r="FL293" s="104"/>
      <c r="FM293" s="104"/>
      <c r="FN293" s="104"/>
      <c r="FO293" s="104"/>
      <c r="FP293" s="105"/>
      <c r="FV293" s="15"/>
      <c r="FW293" s="15"/>
      <c r="FX293" s="15"/>
    </row>
    <row r="294" spans="2:180" ht="5.0999999999999996" customHeight="1" x14ac:dyDescent="0.2">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FD294" s="15"/>
      <c r="FE294" s="15"/>
      <c r="FF294" s="15"/>
      <c r="FG294" s="15"/>
      <c r="FK294" s="103"/>
      <c r="FL294" s="104"/>
      <c r="FM294" s="104"/>
      <c r="FN294" s="104"/>
      <c r="FO294" s="104"/>
      <c r="FP294" s="105"/>
      <c r="FV294" s="15"/>
      <c r="FW294" s="15"/>
      <c r="FX294" s="15"/>
    </row>
    <row r="295" spans="2:180" ht="5.0999999999999996" customHeight="1" x14ac:dyDescent="0.2">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FD295" s="15"/>
      <c r="FE295" s="15"/>
      <c r="FF295" s="15"/>
      <c r="FG295" s="15"/>
      <c r="FK295" s="103"/>
      <c r="FL295" s="104"/>
      <c r="FM295" s="104"/>
      <c r="FN295" s="104"/>
      <c r="FO295" s="104"/>
      <c r="FP295" s="105"/>
      <c r="FV295" s="15"/>
      <c r="FW295" s="15"/>
      <c r="FX295" s="15"/>
    </row>
    <row r="296" spans="2:180" ht="5.0999999999999996" customHeight="1" x14ac:dyDescent="0.2">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FD296" s="15"/>
      <c r="FE296" s="15"/>
      <c r="FF296" s="15"/>
      <c r="FG296" s="15"/>
      <c r="FK296" s="103"/>
      <c r="FL296" s="104"/>
      <c r="FM296" s="104"/>
      <c r="FN296" s="104"/>
      <c r="FO296" s="104"/>
      <c r="FP296" s="105"/>
      <c r="FV296" s="15"/>
      <c r="FW296" s="15"/>
      <c r="FX296" s="15"/>
    </row>
    <row r="297" spans="2:180" ht="5.0999999999999996" customHeight="1" x14ac:dyDescent="0.2">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FD297" s="15"/>
      <c r="FE297" s="15"/>
      <c r="FF297" s="15"/>
      <c r="FG297" s="15"/>
      <c r="FK297" s="103"/>
      <c r="FL297" s="104"/>
      <c r="FM297" s="104"/>
      <c r="FN297" s="104"/>
      <c r="FO297" s="104"/>
      <c r="FP297" s="105"/>
      <c r="FV297" s="15"/>
      <c r="FW297" s="15"/>
      <c r="FX297" s="15"/>
    </row>
    <row r="298" spans="2:180" ht="5.0999999999999996" customHeight="1" x14ac:dyDescent="0.2">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FD298" s="15"/>
      <c r="FE298" s="15"/>
      <c r="FF298" s="15"/>
      <c r="FG298" s="15"/>
      <c r="FK298" s="103"/>
      <c r="FL298" s="104"/>
      <c r="FM298" s="104"/>
      <c r="FN298" s="104"/>
      <c r="FO298" s="104"/>
      <c r="FP298" s="105"/>
      <c r="FV298" s="15"/>
      <c r="FW298" s="15"/>
      <c r="FX298" s="15"/>
    </row>
    <row r="299" spans="2:180" ht="5.0999999999999996" customHeight="1" x14ac:dyDescent="0.2">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FD299" s="15"/>
      <c r="FE299" s="15"/>
      <c r="FF299" s="15"/>
      <c r="FG299" s="15"/>
      <c r="FK299" s="103"/>
      <c r="FL299" s="104"/>
      <c r="FM299" s="104"/>
      <c r="FN299" s="104"/>
      <c r="FO299" s="104"/>
      <c r="FP299" s="105"/>
      <c r="FV299" s="15"/>
      <c r="FW299" s="15"/>
      <c r="FX299" s="15"/>
    </row>
    <row r="300" spans="2:180" ht="5.0999999999999996" customHeight="1" x14ac:dyDescent="0.2">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FD300" s="15"/>
      <c r="FE300" s="15"/>
      <c r="FF300" s="15"/>
      <c r="FG300" s="15"/>
      <c r="FK300" s="103"/>
      <c r="FL300" s="104"/>
      <c r="FM300" s="104"/>
      <c r="FN300" s="104"/>
      <c r="FO300" s="104"/>
      <c r="FP300" s="105"/>
      <c r="FV300" s="15"/>
      <c r="FW300" s="15"/>
      <c r="FX300" s="15"/>
    </row>
    <row r="301" spans="2:180" ht="5.0999999999999996" customHeight="1" x14ac:dyDescent="0.2">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FD301" s="15"/>
      <c r="FE301" s="15"/>
      <c r="FF301" s="15"/>
      <c r="FG301" s="15"/>
      <c r="FK301" s="103"/>
      <c r="FL301" s="104"/>
      <c r="FM301" s="104"/>
      <c r="FN301" s="104"/>
      <c r="FO301" s="104"/>
      <c r="FP301" s="105"/>
      <c r="FV301" s="15"/>
      <c r="FW301" s="15"/>
      <c r="FX301" s="15"/>
    </row>
    <row r="302" spans="2:180" ht="5.0999999999999996" customHeight="1" x14ac:dyDescent="0.2">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FD302" s="15"/>
      <c r="FE302" s="15"/>
      <c r="FF302" s="15"/>
      <c r="FG302" s="15"/>
      <c r="FK302" s="103"/>
      <c r="FL302" s="104"/>
      <c r="FM302" s="104"/>
      <c r="FN302" s="104"/>
      <c r="FO302" s="104"/>
      <c r="FP302" s="105"/>
      <c r="FV302" s="15"/>
      <c r="FW302" s="15"/>
      <c r="FX302" s="15"/>
    </row>
    <row r="303" spans="2:180" ht="5.0999999999999996" customHeight="1" x14ac:dyDescent="0.2">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FD303" s="15"/>
      <c r="FE303" s="15"/>
      <c r="FF303" s="15"/>
      <c r="FG303" s="15"/>
      <c r="FK303" s="103"/>
      <c r="FL303" s="104"/>
      <c r="FM303" s="104"/>
      <c r="FN303" s="104"/>
      <c r="FO303" s="104"/>
      <c r="FP303" s="105"/>
      <c r="FV303" s="15"/>
      <c r="FW303" s="15"/>
      <c r="FX303" s="15"/>
    </row>
    <row r="304" spans="2:180" ht="5.0999999999999996" customHeight="1" x14ac:dyDescent="0.2">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FD304" s="15"/>
      <c r="FE304" s="15"/>
      <c r="FF304" s="15"/>
      <c r="FG304" s="15"/>
      <c r="FK304" s="103"/>
      <c r="FL304" s="104"/>
      <c r="FM304" s="104"/>
      <c r="FN304" s="104"/>
      <c r="FO304" s="104"/>
      <c r="FP304" s="105"/>
      <c r="FV304" s="15"/>
      <c r="FW304" s="15"/>
      <c r="FX304" s="15"/>
    </row>
    <row r="305" spans="2:180" ht="5.0999999999999996" customHeight="1" x14ac:dyDescent="0.2">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FD305" s="15"/>
      <c r="FE305" s="15"/>
      <c r="FF305" s="15"/>
      <c r="FG305" s="15"/>
      <c r="FK305" s="103"/>
      <c r="FL305" s="104"/>
      <c r="FM305" s="104"/>
      <c r="FN305" s="104"/>
      <c r="FO305" s="104"/>
      <c r="FP305" s="105"/>
      <c r="FV305" s="15"/>
      <c r="FW305" s="15"/>
      <c r="FX305" s="15"/>
    </row>
    <row r="306" spans="2:180" ht="5.0999999999999996" customHeight="1" x14ac:dyDescent="0.2">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FD306" s="15"/>
      <c r="FE306" s="15"/>
      <c r="FF306" s="15"/>
      <c r="FG306" s="15"/>
      <c r="FK306" s="103"/>
      <c r="FL306" s="104"/>
      <c r="FM306" s="104"/>
      <c r="FN306" s="104"/>
      <c r="FO306" s="104"/>
      <c r="FP306" s="105"/>
      <c r="FV306" s="15"/>
      <c r="FW306" s="15"/>
      <c r="FX306" s="15"/>
    </row>
    <row r="307" spans="2:180" ht="5.0999999999999996" customHeight="1" x14ac:dyDescent="0.2">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FD307" s="15"/>
      <c r="FE307" s="15"/>
      <c r="FF307" s="15"/>
      <c r="FG307" s="15"/>
      <c r="FK307" s="103"/>
      <c r="FL307" s="104"/>
      <c r="FM307" s="104"/>
      <c r="FN307" s="104"/>
      <c r="FO307" s="104"/>
      <c r="FP307" s="105"/>
      <c r="FV307" s="15"/>
      <c r="FW307" s="15"/>
      <c r="FX307" s="15"/>
    </row>
    <row r="308" spans="2:180" ht="5.0999999999999996" customHeight="1" x14ac:dyDescent="0.2">
      <c r="B308" s="15"/>
      <c r="C308" s="15"/>
      <c r="D308" s="318"/>
      <c r="E308" s="318"/>
      <c r="F308" s="318"/>
      <c r="G308" s="15"/>
      <c r="H308" s="319"/>
      <c r="I308" s="319"/>
      <c r="J308" s="319"/>
      <c r="K308" s="319"/>
      <c r="L308" s="319"/>
      <c r="M308" s="319"/>
      <c r="N308" s="319"/>
      <c r="O308" s="319"/>
      <c r="P308" s="319"/>
      <c r="Q308" s="319"/>
      <c r="R308" s="319"/>
      <c r="S308" s="319"/>
      <c r="T308" s="319"/>
      <c r="U308" s="319"/>
      <c r="V308" s="319"/>
      <c r="W308" s="319"/>
      <c r="X308" s="319"/>
      <c r="Y308" s="319"/>
      <c r="Z308" s="319"/>
      <c r="AA308" s="319"/>
      <c r="AB308" s="319"/>
      <c r="AC308" s="319"/>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19"/>
      <c r="AY308" s="319"/>
      <c r="AZ308" s="319"/>
      <c r="BA308" s="319"/>
      <c r="BB308" s="319"/>
      <c r="BC308" s="319"/>
      <c r="BD308" s="319"/>
      <c r="BE308" s="319"/>
      <c r="BF308" s="319"/>
      <c r="BG308" s="319"/>
      <c r="BH308" s="319"/>
      <c r="BI308" s="319"/>
      <c r="BJ308" s="319"/>
      <c r="BK308" s="319"/>
      <c r="BL308" s="319"/>
      <c r="BM308" s="319"/>
      <c r="BN308" s="319"/>
      <c r="BO308" s="319"/>
      <c r="BP308" s="319"/>
      <c r="BQ308" s="319"/>
      <c r="BR308" s="319"/>
      <c r="BS308" s="319"/>
      <c r="BT308" s="319"/>
      <c r="BU308" s="319"/>
      <c r="BV308" s="319"/>
      <c r="BW308" s="319"/>
      <c r="BX308" s="319"/>
      <c r="BY308" s="319"/>
      <c r="BZ308" s="319"/>
      <c r="CA308" s="319"/>
      <c r="CB308" s="319"/>
      <c r="CC308" s="319"/>
      <c r="CD308" s="319"/>
      <c r="CE308" s="319"/>
      <c r="CF308" s="319"/>
      <c r="CG308" s="319"/>
      <c r="CH308" s="319"/>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FD308" s="15"/>
      <c r="FE308" s="15"/>
      <c r="FF308" s="15"/>
      <c r="FG308" s="15"/>
      <c r="FK308" s="103"/>
      <c r="FL308" s="104"/>
      <c r="FM308" s="104"/>
      <c r="FN308" s="104"/>
      <c r="FO308" s="104"/>
      <c r="FP308" s="105"/>
      <c r="FV308" s="15"/>
      <c r="FW308" s="15"/>
      <c r="FX308" s="15"/>
    </row>
    <row r="309" spans="2:180" ht="5.0999999999999996" customHeight="1" x14ac:dyDescent="0.2">
      <c r="B309" s="15"/>
      <c r="D309" s="318"/>
      <c r="E309" s="318"/>
      <c r="F309" s="318"/>
      <c r="G309" s="15"/>
      <c r="H309" s="319"/>
      <c r="I309" s="319"/>
      <c r="J309" s="319"/>
      <c r="K309" s="319"/>
      <c r="L309" s="319"/>
      <c r="M309" s="319"/>
      <c r="N309" s="319"/>
      <c r="O309" s="319"/>
      <c r="P309" s="319"/>
      <c r="Q309" s="319"/>
      <c r="R309" s="319"/>
      <c r="S309" s="319"/>
      <c r="T309" s="319"/>
      <c r="U309" s="319"/>
      <c r="V309" s="319"/>
      <c r="W309" s="319"/>
      <c r="X309" s="319"/>
      <c r="Y309" s="319"/>
      <c r="Z309" s="319"/>
      <c r="AA309" s="319"/>
      <c r="AB309" s="319"/>
      <c r="AC309" s="319"/>
      <c r="AD309" s="319"/>
      <c r="AE309" s="319"/>
      <c r="AF309" s="319"/>
      <c r="AG309" s="319"/>
      <c r="AH309" s="319"/>
      <c r="AI309" s="319"/>
      <c r="AJ309" s="319"/>
      <c r="AK309" s="319"/>
      <c r="AL309" s="319"/>
      <c r="AM309" s="319"/>
      <c r="AN309" s="319"/>
      <c r="AO309" s="319"/>
      <c r="AP309" s="319"/>
      <c r="AQ309" s="319"/>
      <c r="AR309" s="319"/>
      <c r="AS309" s="319"/>
      <c r="AT309" s="319"/>
      <c r="AU309" s="319"/>
      <c r="AV309" s="319"/>
      <c r="AW309" s="319"/>
      <c r="AX309" s="319"/>
      <c r="AY309" s="319"/>
      <c r="AZ309" s="319"/>
      <c r="BA309" s="319"/>
      <c r="BB309" s="319"/>
      <c r="BC309" s="319"/>
      <c r="BD309" s="319"/>
      <c r="BE309" s="319"/>
      <c r="BF309" s="319"/>
      <c r="BG309" s="319"/>
      <c r="BH309" s="319"/>
      <c r="BI309" s="319"/>
      <c r="BJ309" s="319"/>
      <c r="BK309" s="319"/>
      <c r="BL309" s="319"/>
      <c r="BM309" s="319"/>
      <c r="BN309" s="319"/>
      <c r="BO309" s="319"/>
      <c r="BP309" s="319"/>
      <c r="BQ309" s="319"/>
      <c r="BR309" s="319"/>
      <c r="BS309" s="319"/>
      <c r="BT309" s="319"/>
      <c r="BU309" s="319"/>
      <c r="BV309" s="319"/>
      <c r="BW309" s="319"/>
      <c r="BX309" s="319"/>
      <c r="BY309" s="319"/>
      <c r="BZ309" s="319"/>
      <c r="CA309" s="319"/>
      <c r="CB309" s="319"/>
      <c r="CC309" s="319"/>
      <c r="CD309" s="319"/>
      <c r="CE309" s="319"/>
      <c r="CF309" s="319"/>
      <c r="CG309" s="319"/>
      <c r="CH309" s="319"/>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FD309" s="15"/>
      <c r="FE309" s="15"/>
      <c r="FF309" s="15"/>
      <c r="FG309" s="15"/>
      <c r="FK309" s="103"/>
      <c r="FL309" s="104"/>
      <c r="FM309" s="104"/>
      <c r="FN309" s="104"/>
      <c r="FO309" s="104"/>
      <c r="FP309" s="105"/>
      <c r="FV309" s="15"/>
      <c r="FW309" s="15"/>
      <c r="FX309" s="15"/>
    </row>
    <row r="310" spans="2:180" ht="5.0999999999999996" customHeight="1" x14ac:dyDescent="0.2">
      <c r="B310" s="15"/>
      <c r="D310" s="318"/>
      <c r="E310" s="318"/>
      <c r="F310" s="318"/>
      <c r="G310" s="15"/>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19"/>
      <c r="AY310" s="319"/>
      <c r="AZ310" s="319"/>
      <c r="BA310" s="319"/>
      <c r="BB310" s="319"/>
      <c r="BC310" s="319"/>
      <c r="BD310" s="319"/>
      <c r="BE310" s="319"/>
      <c r="BF310" s="319"/>
      <c r="BG310" s="319"/>
      <c r="BH310" s="319"/>
      <c r="BI310" s="319"/>
      <c r="BJ310" s="319"/>
      <c r="BK310" s="319"/>
      <c r="BL310" s="319"/>
      <c r="BM310" s="319"/>
      <c r="BN310" s="319"/>
      <c r="BO310" s="319"/>
      <c r="BP310" s="319"/>
      <c r="BQ310" s="319"/>
      <c r="BR310" s="319"/>
      <c r="BS310" s="319"/>
      <c r="BT310" s="319"/>
      <c r="BU310" s="319"/>
      <c r="BV310" s="319"/>
      <c r="BW310" s="319"/>
      <c r="BX310" s="319"/>
      <c r="BY310" s="319"/>
      <c r="BZ310" s="319"/>
      <c r="CA310" s="319"/>
      <c r="CB310" s="319"/>
      <c r="CC310" s="319"/>
      <c r="CD310" s="319"/>
      <c r="CE310" s="319"/>
      <c r="CF310" s="319"/>
      <c r="CG310" s="319"/>
      <c r="CH310" s="319"/>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FD310" s="15"/>
      <c r="FE310" s="15"/>
      <c r="FF310" s="15"/>
      <c r="FG310" s="15"/>
      <c r="FK310" s="103"/>
      <c r="FL310" s="104"/>
      <c r="FM310" s="104"/>
      <c r="FN310" s="104"/>
      <c r="FO310" s="104"/>
      <c r="FP310" s="105"/>
      <c r="FV310" s="15"/>
      <c r="FW310" s="15"/>
      <c r="FX310" s="15"/>
    </row>
    <row r="311" spans="2:180" ht="5.0999999999999996" customHeight="1" x14ac:dyDescent="0.2">
      <c r="B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FD311" s="15"/>
      <c r="FE311" s="15"/>
      <c r="FF311" s="15"/>
      <c r="FG311" s="15"/>
      <c r="FK311" s="103"/>
      <c r="FL311" s="104"/>
      <c r="FM311" s="104"/>
      <c r="FN311" s="104"/>
      <c r="FO311" s="104"/>
      <c r="FP311" s="105"/>
      <c r="FV311" s="15"/>
      <c r="FW311" s="15"/>
      <c r="FX311" s="15"/>
    </row>
    <row r="312" spans="2:180" ht="5.0999999999999996" customHeight="1" x14ac:dyDescent="0.2">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FD312" s="15"/>
      <c r="FE312" s="15"/>
      <c r="FF312" s="15"/>
      <c r="FG312" s="15"/>
      <c r="FK312" s="103"/>
      <c r="FL312" s="104"/>
      <c r="FM312" s="104"/>
      <c r="FN312" s="104"/>
      <c r="FO312" s="104"/>
      <c r="FP312" s="105"/>
      <c r="FV312" s="15"/>
      <c r="FW312" s="15"/>
      <c r="FX312" s="15"/>
    </row>
    <row r="313" spans="2:180" ht="5.0999999999999996" customHeight="1" x14ac:dyDescent="0.2">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FD313" s="15"/>
      <c r="FE313" s="15"/>
      <c r="FF313" s="15"/>
      <c r="FG313" s="15"/>
      <c r="FK313" s="103"/>
      <c r="FL313" s="104"/>
      <c r="FM313" s="104"/>
      <c r="FN313" s="104"/>
      <c r="FO313" s="104"/>
      <c r="FP313" s="105"/>
      <c r="FV313" s="15"/>
      <c r="FW313" s="15"/>
      <c r="FX313" s="15"/>
    </row>
    <row r="314" spans="2:180" ht="5.0999999999999996" customHeight="1" x14ac:dyDescent="0.2">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FD314" s="15"/>
      <c r="FE314" s="15"/>
      <c r="FF314" s="15"/>
      <c r="FG314" s="15"/>
      <c r="FK314" s="103"/>
      <c r="FL314" s="104"/>
      <c r="FM314" s="104"/>
      <c r="FN314" s="104"/>
      <c r="FO314" s="104"/>
      <c r="FP314" s="105"/>
      <c r="FV314" s="15"/>
      <c r="FW314" s="15"/>
      <c r="FX314" s="15"/>
    </row>
    <row r="315" spans="2:180" ht="5.0999999999999996" customHeight="1" x14ac:dyDescent="0.2">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FD315" s="15"/>
      <c r="FE315" s="15"/>
      <c r="FF315" s="15"/>
      <c r="FG315" s="15"/>
      <c r="FK315" s="103"/>
      <c r="FL315" s="104"/>
      <c r="FM315" s="104"/>
      <c r="FN315" s="104"/>
      <c r="FO315" s="104"/>
      <c r="FP315" s="105"/>
      <c r="FV315" s="15"/>
      <c r="FW315" s="15"/>
      <c r="FX315" s="15"/>
    </row>
    <row r="316" spans="2:180" ht="5.0999999999999996" customHeight="1" x14ac:dyDescent="0.2">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FD316" s="15"/>
      <c r="FE316" s="15"/>
      <c r="FF316" s="15"/>
      <c r="FG316" s="15"/>
      <c r="FK316" s="103"/>
      <c r="FL316" s="104"/>
      <c r="FM316" s="104"/>
      <c r="FN316" s="104"/>
      <c r="FO316" s="104"/>
      <c r="FP316" s="105"/>
      <c r="FV316" s="15"/>
      <c r="FW316" s="15"/>
      <c r="FX316" s="15"/>
    </row>
    <row r="317" spans="2:180" ht="5.0999999999999996" customHeight="1" x14ac:dyDescent="0.2">
      <c r="B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FD317" s="15"/>
      <c r="FE317" s="15"/>
      <c r="FF317" s="15"/>
      <c r="FG317" s="15"/>
      <c r="FK317" s="103"/>
      <c r="FL317" s="104"/>
      <c r="FM317" s="104"/>
      <c r="FN317" s="104"/>
      <c r="FO317" s="104"/>
      <c r="FP317" s="105"/>
      <c r="FV317" s="15"/>
      <c r="FW317" s="15"/>
      <c r="FX317" s="15"/>
    </row>
    <row r="318" spans="2:180" ht="5.0999999999999996" customHeight="1" x14ac:dyDescent="0.2">
      <c r="B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FD318" s="15"/>
      <c r="FE318" s="15"/>
      <c r="FF318" s="15"/>
      <c r="FG318" s="15"/>
      <c r="FK318" s="103"/>
      <c r="FL318" s="104"/>
      <c r="FM318" s="104"/>
      <c r="FN318" s="104"/>
      <c r="FO318" s="104"/>
      <c r="FP318" s="105"/>
      <c r="FV318" s="15"/>
      <c r="FW318" s="15"/>
      <c r="FX318" s="15"/>
    </row>
    <row r="319" spans="2:180" ht="5.0999999999999996" customHeight="1" x14ac:dyDescent="0.2">
      <c r="B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FD319" s="15"/>
      <c r="FE319" s="15"/>
      <c r="FF319" s="15"/>
      <c r="FG319" s="15"/>
      <c r="FK319" s="103"/>
      <c r="FL319" s="104"/>
      <c r="FM319" s="104"/>
      <c r="FN319" s="104"/>
      <c r="FO319" s="104"/>
      <c r="FP319" s="105"/>
      <c r="FV319" s="15"/>
      <c r="FW319" s="15"/>
      <c r="FX319" s="15"/>
    </row>
    <row r="320" spans="2:180" ht="5.0999999999999996" customHeight="1" x14ac:dyDescent="0.2">
      <c r="B320" s="15"/>
      <c r="C320" s="15"/>
      <c r="D320" s="15"/>
      <c r="E320" s="15"/>
      <c r="F320" s="15"/>
      <c r="G320" s="15"/>
      <c r="H320" s="15"/>
      <c r="I320" s="15"/>
      <c r="J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FD320" s="15"/>
      <c r="FE320" s="15"/>
      <c r="FF320" s="15"/>
      <c r="FG320" s="15"/>
      <c r="FK320" s="103"/>
      <c r="FL320" s="104"/>
      <c r="FM320" s="104"/>
      <c r="FN320" s="104"/>
      <c r="FO320" s="104"/>
      <c r="FP320" s="105"/>
      <c r="FV320" s="15"/>
      <c r="FW320" s="15"/>
      <c r="FX320" s="15"/>
    </row>
    <row r="321" spans="2:180" ht="5.0999999999999996" customHeight="1" x14ac:dyDescent="0.2">
      <c r="B321" s="15"/>
      <c r="C321" s="15"/>
      <c r="D321" s="15"/>
      <c r="E321" s="15"/>
      <c r="F321" s="15"/>
      <c r="G321" s="15"/>
      <c r="H321" s="15"/>
      <c r="I321" s="15"/>
      <c r="J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FD321" s="15"/>
      <c r="FE321" s="15"/>
      <c r="FF321" s="15"/>
      <c r="FG321" s="15"/>
      <c r="FK321" s="103"/>
      <c r="FL321" s="104"/>
      <c r="FM321" s="104"/>
      <c r="FN321" s="104"/>
      <c r="FO321" s="104"/>
      <c r="FP321" s="105"/>
      <c r="FV321" s="15"/>
      <c r="FW321" s="15"/>
      <c r="FX321" s="15"/>
    </row>
    <row r="322" spans="2:180" ht="5.0999999999999996" customHeight="1" x14ac:dyDescent="0.2">
      <c r="B322" s="15"/>
      <c r="C322" s="15"/>
      <c r="D322" s="15"/>
      <c r="E322" s="15"/>
      <c r="F322" s="15"/>
      <c r="G322" s="15"/>
      <c r="H322" s="15"/>
      <c r="I322" s="15"/>
      <c r="J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FD322" s="15"/>
      <c r="FE322" s="15"/>
      <c r="FF322" s="15"/>
      <c r="FG322" s="15"/>
      <c r="FK322" s="103"/>
      <c r="FL322" s="104"/>
      <c r="FM322" s="104"/>
      <c r="FN322" s="104"/>
      <c r="FO322" s="104"/>
      <c r="FP322" s="105"/>
      <c r="FV322" s="15"/>
      <c r="FW322" s="15"/>
      <c r="FX322" s="15"/>
    </row>
    <row r="323" spans="2:180" ht="5.0999999999999996" customHeight="1" x14ac:dyDescent="0.2">
      <c r="B323" s="15"/>
      <c r="C323" s="15"/>
      <c r="D323" s="15"/>
      <c r="E323" s="15"/>
      <c r="F323" s="15"/>
      <c r="G323" s="15"/>
      <c r="H323" s="15"/>
      <c r="I323" s="15"/>
      <c r="J323" s="96"/>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FD323" s="15"/>
      <c r="FE323" s="15"/>
      <c r="FF323" s="15"/>
      <c r="FG323" s="15"/>
      <c r="FK323" s="103"/>
      <c r="FL323" s="104"/>
      <c r="FM323" s="104"/>
      <c r="FN323" s="104"/>
      <c r="FO323" s="104"/>
      <c r="FP323" s="105"/>
      <c r="FV323" s="15"/>
      <c r="FW323" s="15"/>
      <c r="FX323" s="15"/>
    </row>
    <row r="324" spans="2:180" ht="5.0999999999999996" customHeight="1" x14ac:dyDescent="0.2">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FD324" s="15"/>
      <c r="FE324" s="15"/>
      <c r="FF324" s="15"/>
      <c r="FG324" s="15"/>
      <c r="FK324" s="103"/>
      <c r="FL324" s="104"/>
      <c r="FM324" s="104"/>
      <c r="FN324" s="104"/>
      <c r="FO324" s="104"/>
      <c r="FP324" s="105"/>
      <c r="FV324" s="15"/>
      <c r="FW324" s="15"/>
      <c r="FX324" s="15"/>
    </row>
    <row r="325" spans="2:180" ht="5.0999999999999996" customHeight="1" x14ac:dyDescent="0.2">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FD325" s="15"/>
      <c r="FE325" s="15"/>
      <c r="FF325" s="15"/>
      <c r="FG325" s="15"/>
      <c r="FK325" s="103"/>
      <c r="FL325" s="104"/>
      <c r="FM325" s="104"/>
      <c r="FN325" s="104"/>
      <c r="FO325" s="104"/>
      <c r="FP325" s="105"/>
      <c r="FV325" s="15"/>
      <c r="FW325" s="15"/>
      <c r="FX325" s="15"/>
    </row>
    <row r="326" spans="2:180" ht="5.0999999999999996" customHeight="1" x14ac:dyDescent="0.2">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FD326" s="15"/>
      <c r="FE326" s="15"/>
      <c r="FF326" s="15"/>
      <c r="FG326" s="15"/>
      <c r="FK326" s="103"/>
      <c r="FL326" s="104"/>
      <c r="FM326" s="104"/>
      <c r="FN326" s="104"/>
      <c r="FO326" s="104"/>
      <c r="FP326" s="105"/>
      <c r="FV326" s="15"/>
      <c r="FW326" s="15"/>
      <c r="FX326" s="15"/>
    </row>
    <row r="327" spans="2:180" ht="5.0999999999999996" customHeight="1" x14ac:dyDescent="0.2">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FD327" s="15"/>
      <c r="FE327" s="15"/>
      <c r="FF327" s="15"/>
      <c r="FG327" s="15"/>
      <c r="FK327" s="103"/>
      <c r="FL327" s="104"/>
      <c r="FM327" s="104"/>
      <c r="FN327" s="104"/>
      <c r="FO327" s="104"/>
      <c r="FP327" s="105"/>
      <c r="FV327" s="15"/>
      <c r="FW327" s="15"/>
      <c r="FX327" s="15"/>
    </row>
    <row r="328" spans="2:180" ht="5.0999999999999996" customHeight="1" x14ac:dyDescent="0.2">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FD328" s="15"/>
      <c r="FE328" s="15"/>
      <c r="FF328" s="15"/>
      <c r="FG328" s="15"/>
      <c r="FK328" s="103"/>
      <c r="FL328" s="104"/>
      <c r="FM328" s="104"/>
      <c r="FN328" s="104"/>
      <c r="FO328" s="104"/>
      <c r="FP328" s="105"/>
      <c r="FV328" s="15"/>
      <c r="FW328" s="15"/>
      <c r="FX328" s="15"/>
    </row>
    <row r="329" spans="2:180" ht="5.0999999999999996" customHeight="1" x14ac:dyDescent="0.2">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FD329" s="15"/>
      <c r="FE329" s="15"/>
      <c r="FF329" s="15"/>
      <c r="FG329" s="15"/>
      <c r="FK329" s="103"/>
      <c r="FL329" s="104"/>
      <c r="FM329" s="104"/>
      <c r="FN329" s="104"/>
      <c r="FO329" s="104"/>
      <c r="FP329" s="105"/>
      <c r="FV329" s="15"/>
      <c r="FW329" s="15"/>
      <c r="FX329" s="15"/>
    </row>
    <row r="330" spans="2:180" ht="5.0999999999999996" customHeight="1" x14ac:dyDescent="0.2">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FD330" s="15"/>
      <c r="FE330" s="15"/>
      <c r="FF330" s="15"/>
      <c r="FG330" s="15"/>
      <c r="FK330" s="103"/>
      <c r="FL330" s="104"/>
      <c r="FM330" s="104"/>
      <c r="FN330" s="104"/>
      <c r="FO330" s="104"/>
      <c r="FP330" s="105"/>
      <c r="FV330" s="15"/>
      <c r="FW330" s="15"/>
      <c r="FX330" s="15"/>
    </row>
    <row r="331" spans="2:180" ht="5.0999999999999996" customHeight="1" x14ac:dyDescent="0.2">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FD331" s="15"/>
      <c r="FE331" s="15"/>
      <c r="FF331" s="15"/>
      <c r="FG331" s="15"/>
      <c r="FK331" s="103"/>
      <c r="FL331" s="104"/>
      <c r="FM331" s="104"/>
      <c r="FN331" s="104"/>
      <c r="FO331" s="104"/>
      <c r="FP331" s="105"/>
      <c r="FV331" s="15"/>
      <c r="FW331" s="15"/>
      <c r="FX331" s="15"/>
    </row>
    <row r="332" spans="2:180" ht="5.0999999999999996" customHeight="1" x14ac:dyDescent="0.2">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FD332" s="15"/>
      <c r="FE332" s="15"/>
      <c r="FF332" s="15"/>
      <c r="FG332" s="15"/>
      <c r="FK332" s="103"/>
      <c r="FL332" s="104"/>
      <c r="FM332" s="104"/>
      <c r="FN332" s="104"/>
      <c r="FO332" s="104"/>
      <c r="FP332" s="105"/>
      <c r="FV332" s="15"/>
      <c r="FW332" s="15"/>
      <c r="FX332" s="15"/>
    </row>
    <row r="333" spans="2:180" ht="5.0999999999999996" customHeight="1" x14ac:dyDescent="0.2">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FD333" s="15"/>
      <c r="FE333" s="15"/>
      <c r="FF333" s="15"/>
      <c r="FG333" s="15"/>
      <c r="FK333" s="103"/>
      <c r="FL333" s="104"/>
      <c r="FM333" s="104"/>
      <c r="FN333" s="104"/>
      <c r="FO333" s="104"/>
      <c r="FP333" s="105"/>
      <c r="FV333" s="15"/>
      <c r="FW333" s="15"/>
      <c r="FX333" s="15"/>
    </row>
    <row r="334" spans="2:180" ht="5.0999999999999996" customHeight="1" x14ac:dyDescent="0.2">
      <c r="FD334" s="15"/>
      <c r="FE334" s="15"/>
      <c r="FF334" s="15"/>
      <c r="FG334" s="15"/>
      <c r="FK334" s="103"/>
      <c r="FL334" s="104"/>
      <c r="FM334" s="104"/>
      <c r="FN334" s="104"/>
      <c r="FO334" s="104"/>
      <c r="FP334" s="105"/>
      <c r="FV334" s="15"/>
      <c r="FW334" s="15"/>
      <c r="FX334" s="15"/>
    </row>
    <row r="335" spans="2:180" ht="5.0999999999999996" customHeight="1" x14ac:dyDescent="0.2">
      <c r="FD335" s="15"/>
      <c r="FE335" s="15"/>
      <c r="FF335" s="15"/>
      <c r="FG335" s="15"/>
      <c r="FK335" s="103"/>
      <c r="FL335" s="104"/>
      <c r="FM335" s="104"/>
      <c r="FN335" s="104"/>
      <c r="FO335" s="104"/>
      <c r="FP335" s="105"/>
      <c r="FV335" s="15"/>
      <c r="FW335" s="15"/>
      <c r="FX335" s="15"/>
    </row>
    <row r="336" spans="2:180" ht="5.0999999999999996" customHeight="1" x14ac:dyDescent="0.2">
      <c r="FD336" s="15"/>
      <c r="FE336" s="15"/>
      <c r="FF336" s="15"/>
      <c r="FG336" s="15"/>
      <c r="FK336" s="103"/>
      <c r="FL336" s="104"/>
      <c r="FM336" s="104"/>
      <c r="FN336" s="104"/>
      <c r="FO336" s="104"/>
      <c r="FP336" s="105"/>
      <c r="FV336" s="15"/>
      <c r="FW336" s="15"/>
      <c r="FX336" s="15"/>
    </row>
    <row r="337" spans="160:180" ht="5.0999999999999996" customHeight="1" x14ac:dyDescent="0.2">
      <c r="FD337" s="15"/>
      <c r="FE337" s="15"/>
      <c r="FF337" s="15"/>
      <c r="FG337" s="15"/>
      <c r="FK337" s="103"/>
      <c r="FL337" s="104"/>
      <c r="FM337" s="104"/>
      <c r="FN337" s="104"/>
      <c r="FO337" s="104"/>
      <c r="FP337" s="105"/>
      <c r="FV337" s="15"/>
      <c r="FW337" s="15"/>
      <c r="FX337" s="15"/>
    </row>
    <row r="338" spans="160:180" ht="5.0999999999999996" customHeight="1" x14ac:dyDescent="0.2">
      <c r="FD338" s="15"/>
      <c r="FE338" s="15"/>
      <c r="FF338" s="15"/>
      <c r="FG338" s="15"/>
      <c r="FK338" s="103"/>
      <c r="FL338" s="104"/>
      <c r="FM338" s="104"/>
      <c r="FN338" s="104"/>
      <c r="FO338" s="104"/>
      <c r="FP338" s="105"/>
      <c r="FV338" s="15"/>
      <c r="FW338" s="15"/>
      <c r="FX338" s="15"/>
    </row>
    <row r="339" spans="160:180" ht="5.0999999999999996" customHeight="1" x14ac:dyDescent="0.2">
      <c r="FD339" s="15"/>
      <c r="FE339" s="15"/>
      <c r="FF339" s="15"/>
      <c r="FG339" s="15"/>
      <c r="FK339" s="103"/>
      <c r="FL339" s="104"/>
      <c r="FM339" s="104"/>
      <c r="FN339" s="104"/>
      <c r="FO339" s="104"/>
      <c r="FP339" s="105"/>
      <c r="FV339" s="15"/>
      <c r="FW339" s="15"/>
      <c r="FX339" s="15"/>
    </row>
    <row r="340" spans="160:180" ht="5.0999999999999996" customHeight="1" x14ac:dyDescent="0.2">
      <c r="FD340" s="15"/>
      <c r="FE340" s="15"/>
      <c r="FF340" s="15"/>
      <c r="FG340" s="15"/>
      <c r="FK340" s="103"/>
      <c r="FL340" s="104"/>
      <c r="FM340" s="104"/>
      <c r="FN340" s="104"/>
      <c r="FO340" s="104"/>
      <c r="FP340" s="105"/>
      <c r="FV340" s="15"/>
      <c r="FW340" s="15"/>
      <c r="FX340" s="15"/>
    </row>
    <row r="341" spans="160:180" ht="5.0999999999999996" customHeight="1" x14ac:dyDescent="0.2">
      <c r="FD341" s="15"/>
      <c r="FE341" s="15"/>
      <c r="FF341" s="15"/>
      <c r="FG341" s="15"/>
      <c r="FK341" s="103"/>
      <c r="FL341" s="104"/>
      <c r="FM341" s="104"/>
      <c r="FN341" s="104"/>
      <c r="FO341" s="104"/>
      <c r="FP341" s="105"/>
      <c r="FV341" s="15"/>
      <c r="FW341" s="15"/>
      <c r="FX341" s="15"/>
    </row>
    <row r="342" spans="160:180" ht="5.0999999999999996" customHeight="1" x14ac:dyDescent="0.2">
      <c r="FD342" s="15"/>
      <c r="FE342" s="15"/>
      <c r="FF342" s="15"/>
      <c r="FG342" s="15"/>
      <c r="FK342" s="103"/>
      <c r="FL342" s="104"/>
      <c r="FM342" s="104"/>
      <c r="FN342" s="104"/>
      <c r="FO342" s="104"/>
      <c r="FP342" s="105"/>
      <c r="FV342" s="15"/>
      <c r="FW342" s="15"/>
      <c r="FX342" s="15"/>
    </row>
    <row r="343" spans="160:180" ht="5.0999999999999996" customHeight="1" x14ac:dyDescent="0.2">
      <c r="FD343" s="15"/>
      <c r="FE343" s="15"/>
      <c r="FF343" s="15"/>
      <c r="FG343" s="15"/>
      <c r="FK343" s="103"/>
      <c r="FL343" s="104"/>
      <c r="FM343" s="104"/>
      <c r="FN343" s="104"/>
      <c r="FO343" s="104"/>
      <c r="FP343" s="105"/>
      <c r="FV343" s="15"/>
      <c r="FW343" s="15"/>
      <c r="FX343" s="15"/>
    </row>
    <row r="344" spans="160:180" ht="5.0999999999999996" customHeight="1" x14ac:dyDescent="0.2">
      <c r="FD344" s="15"/>
      <c r="FE344" s="15"/>
      <c r="FF344" s="15"/>
      <c r="FG344" s="15"/>
      <c r="FK344" s="103"/>
      <c r="FL344" s="104"/>
      <c r="FM344" s="104"/>
      <c r="FN344" s="104"/>
      <c r="FO344" s="104"/>
      <c r="FP344" s="105"/>
      <c r="FV344" s="15"/>
      <c r="FW344" s="15"/>
      <c r="FX344" s="15"/>
    </row>
    <row r="345" spans="160:180" ht="5.0999999999999996" customHeight="1" x14ac:dyDescent="0.2">
      <c r="FD345" s="15"/>
      <c r="FE345" s="15"/>
      <c r="FF345" s="15"/>
      <c r="FG345" s="15"/>
      <c r="FK345" s="103"/>
      <c r="FL345" s="104"/>
      <c r="FM345" s="104"/>
      <c r="FN345" s="104"/>
      <c r="FO345" s="104"/>
      <c r="FP345" s="105"/>
      <c r="FV345" s="15"/>
      <c r="FW345" s="15"/>
      <c r="FX345" s="15"/>
    </row>
    <row r="346" spans="160:180" ht="5.0999999999999996" customHeight="1" x14ac:dyDescent="0.2">
      <c r="FD346" s="15"/>
      <c r="FE346" s="15"/>
      <c r="FF346" s="15"/>
      <c r="FG346" s="15"/>
      <c r="FK346" s="103"/>
      <c r="FL346" s="104"/>
      <c r="FM346" s="104"/>
      <c r="FN346" s="104"/>
      <c r="FO346" s="104"/>
      <c r="FP346" s="105"/>
      <c r="FV346" s="15"/>
      <c r="FW346" s="15"/>
      <c r="FX346" s="15"/>
    </row>
    <row r="347" spans="160:180" ht="5.0999999999999996" customHeight="1" x14ac:dyDescent="0.2">
      <c r="FD347" s="15"/>
      <c r="FE347" s="15"/>
      <c r="FF347" s="15"/>
      <c r="FG347" s="15"/>
      <c r="FK347" s="103"/>
      <c r="FL347" s="104"/>
      <c r="FM347" s="104"/>
      <c r="FN347" s="104"/>
      <c r="FO347" s="104"/>
      <c r="FP347" s="105"/>
      <c r="FV347" s="15"/>
      <c r="FW347" s="15"/>
      <c r="FX347" s="15"/>
    </row>
    <row r="348" spans="160:180" ht="5.0999999999999996" customHeight="1" x14ac:dyDescent="0.2">
      <c r="FD348" s="15"/>
      <c r="FE348" s="15"/>
      <c r="FF348" s="15"/>
      <c r="FG348" s="15"/>
      <c r="FK348" s="103"/>
      <c r="FL348" s="104"/>
      <c r="FM348" s="104"/>
      <c r="FN348" s="104"/>
      <c r="FO348" s="104"/>
      <c r="FP348" s="105"/>
      <c r="FV348" s="15"/>
      <c r="FW348" s="15"/>
      <c r="FX348" s="15"/>
    </row>
    <row r="349" spans="160:180" ht="5.0999999999999996" customHeight="1" x14ac:dyDescent="0.2">
      <c r="FD349" s="15"/>
      <c r="FE349" s="15"/>
      <c r="FF349" s="15"/>
      <c r="FG349" s="15"/>
      <c r="FK349" s="103"/>
      <c r="FL349" s="104"/>
      <c r="FM349" s="104"/>
      <c r="FN349" s="104"/>
      <c r="FO349" s="104"/>
      <c r="FP349" s="105"/>
      <c r="FV349" s="15"/>
      <c r="FW349" s="15"/>
      <c r="FX349" s="15"/>
    </row>
    <row r="350" spans="160:180" ht="5.0999999999999996" customHeight="1" x14ac:dyDescent="0.2">
      <c r="FD350" s="15"/>
      <c r="FE350" s="15"/>
      <c r="FF350" s="15"/>
      <c r="FG350" s="15"/>
      <c r="FK350" s="103"/>
      <c r="FL350" s="104"/>
      <c r="FM350" s="104"/>
      <c r="FN350" s="104"/>
      <c r="FO350" s="104"/>
      <c r="FP350" s="105"/>
      <c r="FV350" s="15"/>
      <c r="FW350" s="15"/>
      <c r="FX350" s="15"/>
    </row>
    <row r="351" spans="160:180" ht="5.0999999999999996" customHeight="1" x14ac:dyDescent="0.2">
      <c r="FD351" s="15"/>
      <c r="FE351" s="15"/>
      <c r="FF351" s="15"/>
      <c r="FG351" s="15"/>
      <c r="FK351" s="103"/>
      <c r="FL351" s="104"/>
      <c r="FM351" s="104"/>
      <c r="FN351" s="104"/>
      <c r="FO351" s="104"/>
      <c r="FP351" s="105"/>
      <c r="FV351" s="15"/>
      <c r="FW351" s="15"/>
      <c r="FX351" s="15"/>
    </row>
    <row r="352" spans="160:180" ht="5.0999999999999996" customHeight="1" x14ac:dyDescent="0.2">
      <c r="FD352" s="15"/>
      <c r="FE352" s="15"/>
      <c r="FF352" s="15"/>
      <c r="FG352" s="15"/>
      <c r="FK352" s="103"/>
      <c r="FL352" s="104"/>
      <c r="FM352" s="104"/>
      <c r="FN352" s="104"/>
      <c r="FO352" s="104"/>
      <c r="FP352" s="105"/>
      <c r="FV352" s="15"/>
      <c r="FW352" s="15"/>
      <c r="FX352" s="15"/>
    </row>
    <row r="353" spans="160:180" ht="5.0999999999999996" customHeight="1" x14ac:dyDescent="0.2">
      <c r="FD353" s="15"/>
      <c r="FE353" s="15"/>
      <c r="FF353" s="15"/>
      <c r="FG353" s="15"/>
      <c r="FK353" s="103"/>
      <c r="FL353" s="104"/>
      <c r="FM353" s="104"/>
      <c r="FN353" s="104"/>
      <c r="FO353" s="104"/>
      <c r="FP353" s="105"/>
      <c r="FV353" s="15"/>
      <c r="FW353" s="15"/>
      <c r="FX353" s="15"/>
    </row>
    <row r="354" spans="160:180" ht="5.0999999999999996" customHeight="1" x14ac:dyDescent="0.2">
      <c r="FD354" s="15"/>
      <c r="FE354" s="15"/>
      <c r="FF354" s="15"/>
      <c r="FG354" s="15"/>
      <c r="FK354" s="103"/>
      <c r="FL354" s="104"/>
      <c r="FM354" s="104"/>
      <c r="FN354" s="104"/>
      <c r="FO354" s="104"/>
      <c r="FP354" s="105"/>
      <c r="FV354" s="15"/>
      <c r="FW354" s="15"/>
      <c r="FX354" s="15"/>
    </row>
    <row r="355" spans="160:180" ht="5.0999999999999996" customHeight="1" x14ac:dyDescent="0.2">
      <c r="FD355" s="15"/>
      <c r="FE355" s="15"/>
      <c r="FF355" s="15"/>
      <c r="FG355" s="15"/>
      <c r="FK355" s="103"/>
      <c r="FL355" s="104"/>
      <c r="FM355" s="104"/>
      <c r="FN355" s="104"/>
      <c r="FO355" s="104"/>
      <c r="FP355" s="105"/>
      <c r="FV355" s="15"/>
      <c r="FW355" s="15"/>
      <c r="FX355" s="15"/>
    </row>
    <row r="356" spans="160:180" ht="5.0999999999999996" customHeight="1" x14ac:dyDescent="0.2">
      <c r="FD356" s="15"/>
      <c r="FE356" s="15"/>
      <c r="FF356" s="15"/>
      <c r="FG356" s="15"/>
      <c r="FK356" s="103"/>
      <c r="FL356" s="104"/>
      <c r="FM356" s="104"/>
      <c r="FN356" s="104"/>
      <c r="FO356" s="104"/>
      <c r="FP356" s="105"/>
      <c r="FV356" s="15"/>
      <c r="FW356" s="15"/>
      <c r="FX356" s="15"/>
    </row>
    <row r="357" spans="160:180" ht="5.0999999999999996" customHeight="1" x14ac:dyDescent="0.2">
      <c r="FD357" s="15"/>
      <c r="FE357" s="15"/>
      <c r="FF357" s="15"/>
      <c r="FG357" s="15"/>
      <c r="FK357" s="103"/>
      <c r="FL357" s="104"/>
      <c r="FM357" s="104"/>
      <c r="FN357" s="104"/>
      <c r="FO357" s="104"/>
      <c r="FP357" s="105"/>
      <c r="FV357" s="15"/>
      <c r="FW357" s="15"/>
      <c r="FX357" s="15"/>
    </row>
    <row r="358" spans="160:180" ht="5.0999999999999996" customHeight="1" x14ac:dyDescent="0.2">
      <c r="FD358" s="15"/>
      <c r="FE358" s="15"/>
      <c r="FF358" s="15"/>
      <c r="FG358" s="15"/>
      <c r="FK358" s="103"/>
      <c r="FL358" s="104"/>
      <c r="FM358" s="104"/>
      <c r="FN358" s="104"/>
      <c r="FO358" s="104"/>
      <c r="FP358" s="105"/>
      <c r="FV358" s="15"/>
      <c r="FW358" s="15"/>
      <c r="FX358" s="15"/>
    </row>
    <row r="359" spans="160:180" ht="5.0999999999999996" customHeight="1" x14ac:dyDescent="0.2">
      <c r="FD359" s="15"/>
      <c r="FE359" s="15"/>
      <c r="FF359" s="15"/>
      <c r="FG359" s="15"/>
      <c r="FK359" s="103"/>
      <c r="FL359" s="104"/>
      <c r="FM359" s="104"/>
      <c r="FN359" s="104"/>
      <c r="FO359" s="104"/>
      <c r="FP359" s="105"/>
      <c r="FV359" s="15"/>
      <c r="FW359" s="15"/>
      <c r="FX359" s="15"/>
    </row>
    <row r="360" spans="160:180" ht="5.0999999999999996" customHeight="1" x14ac:dyDescent="0.2">
      <c r="FK360" s="103"/>
      <c r="FL360" s="104"/>
      <c r="FM360" s="104"/>
      <c r="FN360" s="104"/>
      <c r="FO360" s="104"/>
      <c r="FP360" s="105"/>
    </row>
    <row r="361" spans="160:180" ht="5.0999999999999996" customHeight="1" x14ac:dyDescent="0.2">
      <c r="FK361" s="103"/>
      <c r="FL361" s="104"/>
      <c r="FM361" s="104"/>
      <c r="FN361" s="104"/>
      <c r="FO361" s="104"/>
      <c r="FP361" s="105"/>
    </row>
    <row r="362" spans="160:180" ht="5.0999999999999996" customHeight="1" x14ac:dyDescent="0.2">
      <c r="FK362" s="103"/>
      <c r="FL362" s="104"/>
      <c r="FM362" s="104"/>
      <c r="FN362" s="104"/>
      <c r="FO362" s="104"/>
      <c r="FP362" s="105"/>
    </row>
    <row r="363" spans="160:180" ht="5.0999999999999996" customHeight="1" x14ac:dyDescent="0.2">
      <c r="FK363" s="103"/>
      <c r="FL363" s="104"/>
      <c r="FM363" s="104"/>
      <c r="FN363" s="104"/>
      <c r="FO363" s="104"/>
      <c r="FP363" s="105"/>
    </row>
    <row r="364" spans="160:180" ht="5.0999999999999996" customHeight="1" x14ac:dyDescent="0.2">
      <c r="FK364" s="103"/>
      <c r="FL364" s="104"/>
      <c r="FM364" s="104"/>
      <c r="FN364" s="104"/>
      <c r="FO364" s="104"/>
      <c r="FP364" s="105"/>
    </row>
    <row r="365" spans="160:180" ht="5.0999999999999996" customHeight="1" x14ac:dyDescent="0.2">
      <c r="FK365" s="103"/>
      <c r="FL365" s="104"/>
      <c r="FM365" s="104"/>
      <c r="FN365" s="104"/>
      <c r="FO365" s="104"/>
      <c r="FP365" s="105"/>
    </row>
    <row r="366" spans="160:180" ht="5.0999999999999996" customHeight="1" x14ac:dyDescent="0.2">
      <c r="FK366" s="103"/>
      <c r="FL366" s="104"/>
      <c r="FM366" s="104"/>
      <c r="FN366" s="104"/>
      <c r="FO366" s="104"/>
      <c r="FP366" s="105"/>
    </row>
    <row r="367" spans="160:180" ht="5.0999999999999996" customHeight="1" x14ac:dyDescent="0.2">
      <c r="FK367" s="103"/>
      <c r="FL367" s="104"/>
      <c r="FM367" s="104"/>
      <c r="FN367" s="104"/>
      <c r="FO367" s="104"/>
      <c r="FP367" s="105"/>
    </row>
    <row r="368" spans="160:180" ht="5.0999999999999996" customHeight="1" x14ac:dyDescent="0.2">
      <c r="FK368" s="103"/>
      <c r="FL368" s="104"/>
      <c r="FM368" s="104"/>
      <c r="FN368" s="104"/>
      <c r="FO368" s="104"/>
      <c r="FP368" s="105"/>
    </row>
    <row r="369" spans="2:179" ht="5.0999999999999996" customHeight="1" x14ac:dyDescent="0.2">
      <c r="FK369" s="103"/>
      <c r="FL369" s="104"/>
      <c r="FM369" s="104"/>
      <c r="FN369" s="104"/>
      <c r="FO369" s="104"/>
      <c r="FP369" s="105"/>
    </row>
    <row r="370" spans="2:179" ht="5.0999999999999996" customHeight="1" x14ac:dyDescent="0.2">
      <c r="FK370" s="103"/>
      <c r="FL370" s="104"/>
      <c r="FM370" s="104"/>
      <c r="FN370" s="104"/>
      <c r="FO370" s="104"/>
      <c r="FP370" s="105"/>
    </row>
    <row r="371" spans="2:179" ht="5.0999999999999996" customHeight="1" x14ac:dyDescent="0.2">
      <c r="FK371" s="103"/>
      <c r="FL371" s="104"/>
      <c r="FM371" s="104"/>
      <c r="FN371" s="104"/>
      <c r="FO371" s="104"/>
      <c r="FP371" s="105"/>
    </row>
    <row r="372" spans="2:179" ht="5.0999999999999996" customHeight="1" x14ac:dyDescent="0.2">
      <c r="FK372" s="103"/>
      <c r="FL372" s="104"/>
      <c r="FM372" s="104"/>
      <c r="FN372" s="104"/>
      <c r="FO372" s="104"/>
      <c r="FP372" s="105"/>
    </row>
    <row r="373" spans="2:179" ht="5.0999999999999996" customHeight="1" x14ac:dyDescent="0.2">
      <c r="FK373" s="103"/>
      <c r="FL373" s="104"/>
      <c r="FM373" s="104"/>
      <c r="FN373" s="104"/>
      <c r="FO373" s="104"/>
      <c r="FP373" s="105"/>
    </row>
    <row r="374" spans="2:179" ht="5.0999999999999996" customHeight="1" x14ac:dyDescent="0.2">
      <c r="FK374" s="103"/>
      <c r="FL374" s="104"/>
      <c r="FM374" s="104"/>
      <c r="FN374" s="104"/>
      <c r="FO374" s="104"/>
      <c r="FP374" s="105"/>
    </row>
    <row r="375" spans="2:179" ht="5.0999999999999996" customHeight="1" x14ac:dyDescent="0.2">
      <c r="FK375" s="103"/>
      <c r="FL375" s="104"/>
      <c r="FM375" s="104"/>
      <c r="FN375" s="104"/>
      <c r="FO375" s="104"/>
      <c r="FP375" s="105"/>
    </row>
    <row r="376" spans="2:179" ht="5.0999999999999996" customHeight="1" x14ac:dyDescent="0.2">
      <c r="FK376" s="106"/>
      <c r="FL376" s="107"/>
      <c r="FM376" s="107"/>
      <c r="FN376" s="107"/>
      <c r="FO376" s="107"/>
      <c r="FP376" s="108"/>
    </row>
    <row r="377" spans="2:179" ht="5.0999999999999996" customHeight="1" x14ac:dyDescent="0.2">
      <c r="FV377" s="15"/>
      <c r="FW377" s="15"/>
    </row>
    <row r="378" spans="2:179" ht="5.0999999999999996" customHeight="1" x14ac:dyDescent="0.2">
      <c r="FV378" s="15"/>
      <c r="FW378" s="15"/>
    </row>
    <row r="379" spans="2:179" ht="5.0999999999999996" customHeight="1" x14ac:dyDescent="0.2">
      <c r="FV379" s="15"/>
      <c r="FW379" s="15"/>
    </row>
    <row r="380" spans="2:179" ht="5.0999999999999996" customHeight="1" x14ac:dyDescent="0.2">
      <c r="FV380" s="15"/>
      <c r="FW380" s="15"/>
    </row>
    <row r="381" spans="2:179" ht="5.0999999999999996" customHeight="1" x14ac:dyDescent="0.2">
      <c r="FV381" s="15"/>
      <c r="FW381" s="15"/>
    </row>
    <row r="382" spans="2:179" ht="5.0999999999999996" customHeight="1" x14ac:dyDescent="0.2">
      <c r="B382" s="144" t="s">
        <v>1149</v>
      </c>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c r="AR382" s="144"/>
      <c r="AS382" s="144"/>
      <c r="AT382" s="144"/>
      <c r="AU382" s="144"/>
      <c r="AV382" s="144"/>
      <c r="AW382" s="144"/>
      <c r="AX382" s="144"/>
      <c r="AY382" s="144"/>
      <c r="AZ382" s="144"/>
      <c r="BA382" s="144"/>
      <c r="BB382" s="144"/>
      <c r="BC382" s="144"/>
      <c r="BD382" s="144"/>
      <c r="BE382" s="144"/>
      <c r="BF382" s="144"/>
      <c r="BG382" s="144"/>
      <c r="BH382" s="144"/>
      <c r="BI382" s="144"/>
      <c r="BJ382" s="144"/>
      <c r="BK382" s="144"/>
      <c r="BL382" s="144"/>
      <c r="BM382" s="144"/>
      <c r="BN382" s="144"/>
      <c r="BO382" s="144"/>
      <c r="BP382" s="144"/>
      <c r="BQ382" s="144"/>
      <c r="BR382" s="144"/>
      <c r="BS382" s="144"/>
      <c r="BT382" s="144"/>
      <c r="BU382" s="144"/>
      <c r="BV382" s="144"/>
      <c r="BW382" s="144"/>
      <c r="BX382" s="144"/>
      <c r="BY382" s="144"/>
      <c r="BZ382" s="144"/>
      <c r="CA382" s="144"/>
      <c r="CB382" s="144"/>
      <c r="CC382" s="144"/>
      <c r="CD382" s="144"/>
      <c r="CE382" s="144"/>
      <c r="CF382" s="144"/>
      <c r="CG382" s="144"/>
      <c r="CH382" s="144"/>
      <c r="CI382" s="144"/>
      <c r="CJ382" s="144"/>
      <c r="CK382" s="144"/>
      <c r="CL382" s="144"/>
      <c r="CM382" s="144"/>
      <c r="CN382" s="144"/>
      <c r="CO382" s="144"/>
      <c r="CP382" s="144"/>
      <c r="CQ382" s="144"/>
      <c r="CR382" s="144"/>
      <c r="CS382" s="144"/>
      <c r="CT382" s="144"/>
      <c r="CU382" s="144"/>
      <c r="CV382" s="144"/>
      <c r="CW382" s="144"/>
      <c r="CX382" s="144"/>
      <c r="CY382" s="144"/>
      <c r="CZ382" s="144"/>
      <c r="DA382" s="144"/>
      <c r="DB382" s="144"/>
      <c r="DC382" s="144"/>
      <c r="DD382" s="144"/>
      <c r="DE382" s="144"/>
      <c r="DF382" s="144"/>
      <c r="DG382" s="144"/>
      <c r="DH382" s="144"/>
      <c r="DI382" s="144"/>
      <c r="DJ382" s="144"/>
      <c r="DK382" s="144"/>
      <c r="DL382" s="144"/>
      <c r="DM382" s="144"/>
      <c r="DN382" s="144"/>
      <c r="DO382" s="144"/>
      <c r="DP382" s="144"/>
      <c r="DQ382" s="144"/>
      <c r="DR382" s="144"/>
      <c r="DS382" s="144"/>
      <c r="DT382" s="144"/>
      <c r="DU382" s="144"/>
      <c r="DV382" s="144"/>
      <c r="DW382" s="144"/>
      <c r="DX382" s="144"/>
      <c r="DY382" s="144"/>
      <c r="DZ382" s="144"/>
      <c r="EA382" s="144"/>
      <c r="EB382" s="144"/>
      <c r="EC382" s="144"/>
      <c r="ED382" s="144"/>
      <c r="EE382" s="144"/>
      <c r="EF382" s="144"/>
      <c r="EG382" s="144"/>
      <c r="EH382" s="144"/>
      <c r="EI382" s="144"/>
      <c r="EJ382" s="144"/>
      <c r="EK382" s="144"/>
      <c r="EL382" s="144"/>
      <c r="EM382" s="144"/>
      <c r="EN382" s="144"/>
      <c r="EO382" s="144"/>
      <c r="EP382" s="144"/>
      <c r="EQ382" s="144"/>
      <c r="ER382" s="144"/>
      <c r="ES382" s="144"/>
      <c r="ET382" s="144"/>
      <c r="EU382" s="144"/>
      <c r="EV382" s="144"/>
      <c r="EW382" s="144"/>
      <c r="EX382" s="144"/>
      <c r="EY382" s="144"/>
      <c r="EZ382" s="144"/>
      <c r="FA382" s="144"/>
      <c r="FB382" s="144"/>
      <c r="FV382" s="15"/>
      <c r="FW382" s="15"/>
    </row>
    <row r="383" spans="2:179" ht="5.0999999999999996" customHeight="1" x14ac:dyDescent="0.2">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c r="AR383" s="144"/>
      <c r="AS383" s="144"/>
      <c r="AT383" s="144"/>
      <c r="AU383" s="144"/>
      <c r="AV383" s="144"/>
      <c r="AW383" s="144"/>
      <c r="AX383" s="144"/>
      <c r="AY383" s="144"/>
      <c r="AZ383" s="144"/>
      <c r="BA383" s="144"/>
      <c r="BB383" s="144"/>
      <c r="BC383" s="144"/>
      <c r="BD383" s="144"/>
      <c r="BE383" s="144"/>
      <c r="BF383" s="144"/>
      <c r="BG383" s="144"/>
      <c r="BH383" s="144"/>
      <c r="BI383" s="144"/>
      <c r="BJ383" s="144"/>
      <c r="BK383" s="144"/>
      <c r="BL383" s="144"/>
      <c r="BM383" s="144"/>
      <c r="BN383" s="144"/>
      <c r="BO383" s="144"/>
      <c r="BP383" s="144"/>
      <c r="BQ383" s="144"/>
      <c r="BR383" s="144"/>
      <c r="BS383" s="144"/>
      <c r="BT383" s="144"/>
      <c r="BU383" s="144"/>
      <c r="BV383" s="144"/>
      <c r="BW383" s="144"/>
      <c r="BX383" s="144"/>
      <c r="BY383" s="144"/>
      <c r="BZ383" s="144"/>
      <c r="CA383" s="144"/>
      <c r="CB383" s="144"/>
      <c r="CC383" s="144"/>
      <c r="CD383" s="144"/>
      <c r="CE383" s="144"/>
      <c r="CF383" s="144"/>
      <c r="CG383" s="144"/>
      <c r="CH383" s="144"/>
      <c r="CI383" s="144"/>
      <c r="CJ383" s="144"/>
      <c r="CK383" s="144"/>
      <c r="CL383" s="144"/>
      <c r="CM383" s="144"/>
      <c r="CN383" s="144"/>
      <c r="CO383" s="144"/>
      <c r="CP383" s="144"/>
      <c r="CQ383" s="144"/>
      <c r="CR383" s="144"/>
      <c r="CS383" s="144"/>
      <c r="CT383" s="144"/>
      <c r="CU383" s="144"/>
      <c r="CV383" s="144"/>
      <c r="CW383" s="144"/>
      <c r="CX383" s="144"/>
      <c r="CY383" s="144"/>
      <c r="CZ383" s="144"/>
      <c r="DA383" s="144"/>
      <c r="DB383" s="144"/>
      <c r="DC383" s="144"/>
      <c r="DD383" s="144"/>
      <c r="DE383" s="144"/>
      <c r="DF383" s="144"/>
      <c r="DG383" s="144"/>
      <c r="DH383" s="144"/>
      <c r="DI383" s="144"/>
      <c r="DJ383" s="144"/>
      <c r="DK383" s="144"/>
      <c r="DL383" s="144"/>
      <c r="DM383" s="144"/>
      <c r="DN383" s="144"/>
      <c r="DO383" s="144"/>
      <c r="DP383" s="144"/>
      <c r="DQ383" s="144"/>
      <c r="DR383" s="144"/>
      <c r="DS383" s="144"/>
      <c r="DT383" s="144"/>
      <c r="DU383" s="144"/>
      <c r="DV383" s="144"/>
      <c r="DW383" s="144"/>
      <c r="DX383" s="144"/>
      <c r="DY383" s="144"/>
      <c r="DZ383" s="144"/>
      <c r="EA383" s="144"/>
      <c r="EB383" s="144"/>
      <c r="EC383" s="144"/>
      <c r="ED383" s="144"/>
      <c r="EE383" s="144"/>
      <c r="EF383" s="144"/>
      <c r="EG383" s="144"/>
      <c r="EH383" s="144"/>
      <c r="EI383" s="144"/>
      <c r="EJ383" s="144"/>
      <c r="EK383" s="144"/>
      <c r="EL383" s="144"/>
      <c r="EM383" s="144"/>
      <c r="EN383" s="144"/>
      <c r="EO383" s="144"/>
      <c r="EP383" s="144"/>
      <c r="EQ383" s="144"/>
      <c r="ER383" s="144"/>
      <c r="ES383" s="144"/>
      <c r="ET383" s="144"/>
      <c r="EU383" s="144"/>
      <c r="EV383" s="144"/>
      <c r="EW383" s="144"/>
      <c r="EX383" s="144"/>
      <c r="EY383" s="144"/>
      <c r="EZ383" s="144"/>
      <c r="FA383" s="144"/>
      <c r="FB383" s="144"/>
      <c r="FV383" s="15"/>
      <c r="FW383" s="15"/>
    </row>
    <row r="384" spans="2:179" ht="5.0999999999999996" customHeight="1" x14ac:dyDescent="0.2">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c r="AR384" s="144"/>
      <c r="AS384" s="144"/>
      <c r="AT384" s="144"/>
      <c r="AU384" s="144"/>
      <c r="AV384" s="144"/>
      <c r="AW384" s="144"/>
      <c r="AX384" s="144"/>
      <c r="AY384" s="144"/>
      <c r="AZ384" s="144"/>
      <c r="BA384" s="144"/>
      <c r="BB384" s="144"/>
      <c r="BC384" s="144"/>
      <c r="BD384" s="144"/>
      <c r="BE384" s="144"/>
      <c r="BF384" s="144"/>
      <c r="BG384" s="144"/>
      <c r="BH384" s="144"/>
      <c r="BI384" s="144"/>
      <c r="BJ384" s="144"/>
      <c r="BK384" s="144"/>
      <c r="BL384" s="144"/>
      <c r="BM384" s="144"/>
      <c r="BN384" s="144"/>
      <c r="BO384" s="144"/>
      <c r="BP384" s="144"/>
      <c r="BQ384" s="144"/>
      <c r="BR384" s="144"/>
      <c r="BS384" s="144"/>
      <c r="BT384" s="144"/>
      <c r="BU384" s="144"/>
      <c r="BV384" s="144"/>
      <c r="BW384" s="144"/>
      <c r="BX384" s="144"/>
      <c r="BY384" s="144"/>
      <c r="BZ384" s="144"/>
      <c r="CA384" s="144"/>
      <c r="CB384" s="144"/>
      <c r="CC384" s="144"/>
      <c r="CD384" s="144"/>
      <c r="CE384" s="144"/>
      <c r="CF384" s="144"/>
      <c r="CG384" s="144"/>
      <c r="CH384" s="144"/>
      <c r="CI384" s="144"/>
      <c r="CJ384" s="144"/>
      <c r="CK384" s="144"/>
      <c r="CL384" s="144"/>
      <c r="CM384" s="144"/>
      <c r="CN384" s="144"/>
      <c r="CO384" s="144"/>
      <c r="CP384" s="144"/>
      <c r="CQ384" s="144"/>
      <c r="CR384" s="144"/>
      <c r="CS384" s="144"/>
      <c r="CT384" s="144"/>
      <c r="CU384" s="144"/>
      <c r="CV384" s="144"/>
      <c r="CW384" s="144"/>
      <c r="CX384" s="144"/>
      <c r="CY384" s="144"/>
      <c r="CZ384" s="144"/>
      <c r="DA384" s="144"/>
      <c r="DB384" s="144"/>
      <c r="DC384" s="144"/>
      <c r="DD384" s="144"/>
      <c r="DE384" s="144"/>
      <c r="DF384" s="144"/>
      <c r="DG384" s="144"/>
      <c r="DH384" s="144"/>
      <c r="DI384" s="144"/>
      <c r="DJ384" s="144"/>
      <c r="DK384" s="144"/>
      <c r="DL384" s="144"/>
      <c r="DM384" s="144"/>
      <c r="DN384" s="144"/>
      <c r="DO384" s="144"/>
      <c r="DP384" s="144"/>
      <c r="DQ384" s="144"/>
      <c r="DR384" s="144"/>
      <c r="DS384" s="144"/>
      <c r="DT384" s="144"/>
      <c r="DU384" s="144"/>
      <c r="DV384" s="144"/>
      <c r="DW384" s="144"/>
      <c r="DX384" s="144"/>
      <c r="DY384" s="144"/>
      <c r="DZ384" s="144"/>
      <c r="EA384" s="144"/>
      <c r="EB384" s="144"/>
      <c r="EC384" s="144"/>
      <c r="ED384" s="144"/>
      <c r="EE384" s="144"/>
      <c r="EF384" s="144"/>
      <c r="EG384" s="144"/>
      <c r="EH384" s="144"/>
      <c r="EI384" s="144"/>
      <c r="EJ384" s="144"/>
      <c r="EK384" s="144"/>
      <c r="EL384" s="144"/>
      <c r="EM384" s="144"/>
      <c r="EN384" s="144"/>
      <c r="EO384" s="144"/>
      <c r="EP384" s="144"/>
      <c r="EQ384" s="144"/>
      <c r="ER384" s="144"/>
      <c r="ES384" s="144"/>
      <c r="ET384" s="144"/>
      <c r="EU384" s="144"/>
      <c r="EV384" s="144"/>
      <c r="EW384" s="144"/>
      <c r="EX384" s="144"/>
      <c r="EY384" s="144"/>
      <c r="EZ384" s="144"/>
      <c r="FA384" s="144"/>
      <c r="FB384" s="144"/>
      <c r="FV384" s="15"/>
      <c r="FW384" s="15"/>
    </row>
    <row r="385" spans="2:179" ht="5.0999999999999996" customHeight="1" x14ac:dyDescent="0.2">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c r="AR385" s="144"/>
      <c r="AS385" s="144"/>
      <c r="AT385" s="144"/>
      <c r="AU385" s="144"/>
      <c r="AV385" s="144"/>
      <c r="AW385" s="144"/>
      <c r="AX385" s="144"/>
      <c r="AY385" s="144"/>
      <c r="AZ385" s="144"/>
      <c r="BA385" s="144"/>
      <c r="BB385" s="144"/>
      <c r="BC385" s="144"/>
      <c r="BD385" s="144"/>
      <c r="BE385" s="144"/>
      <c r="BF385" s="144"/>
      <c r="BG385" s="144"/>
      <c r="BH385" s="144"/>
      <c r="BI385" s="144"/>
      <c r="BJ385" s="144"/>
      <c r="BK385" s="144"/>
      <c r="BL385" s="144"/>
      <c r="BM385" s="144"/>
      <c r="BN385" s="144"/>
      <c r="BO385" s="144"/>
      <c r="BP385" s="144"/>
      <c r="BQ385" s="144"/>
      <c r="BR385" s="144"/>
      <c r="BS385" s="144"/>
      <c r="BT385" s="144"/>
      <c r="BU385" s="144"/>
      <c r="BV385" s="144"/>
      <c r="BW385" s="144"/>
      <c r="BX385" s="144"/>
      <c r="BY385" s="144"/>
      <c r="BZ385" s="144"/>
      <c r="CA385" s="144"/>
      <c r="CB385" s="144"/>
      <c r="CC385" s="144"/>
      <c r="CD385" s="144"/>
      <c r="CE385" s="144"/>
      <c r="CF385" s="144"/>
      <c r="CG385" s="144"/>
      <c r="CH385" s="144"/>
      <c r="CI385" s="144"/>
      <c r="CJ385" s="144"/>
      <c r="CK385" s="144"/>
      <c r="CL385" s="144"/>
      <c r="CM385" s="144"/>
      <c r="CN385" s="144"/>
      <c r="CO385" s="144"/>
      <c r="CP385" s="144"/>
      <c r="CQ385" s="144"/>
      <c r="CR385" s="144"/>
      <c r="CS385" s="144"/>
      <c r="CT385" s="144"/>
      <c r="CU385" s="144"/>
      <c r="CV385" s="144"/>
      <c r="CW385" s="144"/>
      <c r="CX385" s="144"/>
      <c r="CY385" s="144"/>
      <c r="CZ385" s="144"/>
      <c r="DA385" s="144"/>
      <c r="DB385" s="144"/>
      <c r="DC385" s="144"/>
      <c r="DD385" s="144"/>
      <c r="DE385" s="144"/>
      <c r="DF385" s="144"/>
      <c r="DG385" s="144"/>
      <c r="DH385" s="144"/>
      <c r="DI385" s="144"/>
      <c r="DJ385" s="144"/>
      <c r="DK385" s="144"/>
      <c r="DL385" s="144"/>
      <c r="DM385" s="144"/>
      <c r="DN385" s="144"/>
      <c r="DO385" s="144"/>
      <c r="DP385" s="144"/>
      <c r="DQ385" s="144"/>
      <c r="DR385" s="144"/>
      <c r="DS385" s="144"/>
      <c r="DT385" s="144"/>
      <c r="DU385" s="144"/>
      <c r="DV385" s="144"/>
      <c r="DW385" s="144"/>
      <c r="DX385" s="144"/>
      <c r="DY385" s="144"/>
      <c r="DZ385" s="144"/>
      <c r="EA385" s="144"/>
      <c r="EB385" s="144"/>
      <c r="EC385" s="144"/>
      <c r="ED385" s="144"/>
      <c r="EE385" s="144"/>
      <c r="EF385" s="144"/>
      <c r="EG385" s="144"/>
      <c r="EH385" s="144"/>
      <c r="EI385" s="144"/>
      <c r="EJ385" s="144"/>
      <c r="EK385" s="144"/>
      <c r="EL385" s="144"/>
      <c r="EM385" s="144"/>
      <c r="EN385" s="144"/>
      <c r="EO385" s="144"/>
      <c r="EP385" s="144"/>
      <c r="EQ385" s="144"/>
      <c r="ER385" s="144"/>
      <c r="ES385" s="144"/>
      <c r="ET385" s="144"/>
      <c r="EU385" s="144"/>
      <c r="EV385" s="144"/>
      <c r="EW385" s="144"/>
      <c r="EX385" s="144"/>
      <c r="EY385" s="144"/>
      <c r="EZ385" s="144"/>
      <c r="FA385" s="144"/>
      <c r="FB385" s="144"/>
      <c r="FV385" s="15"/>
      <c r="FW385" s="15"/>
    </row>
    <row r="386" spans="2:179" ht="5.0999999999999996" customHeight="1" x14ac:dyDescent="0.2">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c r="AR386" s="144"/>
      <c r="AS386" s="144"/>
      <c r="AT386" s="144"/>
      <c r="AU386" s="144"/>
      <c r="AV386" s="144"/>
      <c r="AW386" s="144"/>
      <c r="AX386" s="144"/>
      <c r="AY386" s="144"/>
      <c r="AZ386" s="144"/>
      <c r="BA386" s="144"/>
      <c r="BB386" s="144"/>
      <c r="BC386" s="144"/>
      <c r="BD386" s="144"/>
      <c r="BE386" s="144"/>
      <c r="BF386" s="144"/>
      <c r="BG386" s="144"/>
      <c r="BH386" s="144"/>
      <c r="BI386" s="144"/>
      <c r="BJ386" s="144"/>
      <c r="BK386" s="144"/>
      <c r="BL386" s="144"/>
      <c r="BM386" s="144"/>
      <c r="BN386" s="144"/>
      <c r="BO386" s="144"/>
      <c r="BP386" s="144"/>
      <c r="BQ386" s="144"/>
      <c r="BR386" s="144"/>
      <c r="BS386" s="144"/>
      <c r="BT386" s="144"/>
      <c r="BU386" s="144"/>
      <c r="BV386" s="144"/>
      <c r="BW386" s="144"/>
      <c r="BX386" s="144"/>
      <c r="BY386" s="144"/>
      <c r="BZ386" s="144"/>
      <c r="CA386" s="144"/>
      <c r="CB386" s="144"/>
      <c r="CC386" s="144"/>
      <c r="CD386" s="144"/>
      <c r="CE386" s="144"/>
      <c r="CF386" s="144"/>
      <c r="CG386" s="144"/>
      <c r="CH386" s="144"/>
      <c r="CI386" s="144"/>
      <c r="CJ386" s="144"/>
      <c r="CK386" s="144"/>
      <c r="CL386" s="144"/>
      <c r="CM386" s="144"/>
      <c r="CN386" s="144"/>
      <c r="CO386" s="144"/>
      <c r="CP386" s="144"/>
      <c r="CQ386" s="144"/>
      <c r="CR386" s="144"/>
      <c r="CS386" s="144"/>
      <c r="CT386" s="144"/>
      <c r="CU386" s="144"/>
      <c r="CV386" s="144"/>
      <c r="CW386" s="144"/>
      <c r="CX386" s="144"/>
      <c r="CY386" s="144"/>
      <c r="CZ386" s="144"/>
      <c r="DA386" s="144"/>
      <c r="DB386" s="144"/>
      <c r="DC386" s="144"/>
      <c r="DD386" s="144"/>
      <c r="DE386" s="144"/>
      <c r="DF386" s="144"/>
      <c r="DG386" s="144"/>
      <c r="DH386" s="144"/>
      <c r="DI386" s="144"/>
      <c r="DJ386" s="144"/>
      <c r="DK386" s="144"/>
      <c r="DL386" s="144"/>
      <c r="DM386" s="144"/>
      <c r="DN386" s="144"/>
      <c r="DO386" s="144"/>
      <c r="DP386" s="144"/>
      <c r="DQ386" s="144"/>
      <c r="DR386" s="144"/>
      <c r="DS386" s="144"/>
      <c r="DT386" s="144"/>
      <c r="DU386" s="144"/>
      <c r="DV386" s="144"/>
      <c r="DW386" s="144"/>
      <c r="DX386" s="144"/>
      <c r="DY386" s="144"/>
      <c r="DZ386" s="144"/>
      <c r="EA386" s="144"/>
      <c r="EB386" s="144"/>
      <c r="EC386" s="144"/>
      <c r="ED386" s="144"/>
      <c r="EE386" s="144"/>
      <c r="EF386" s="144"/>
      <c r="EG386" s="144"/>
      <c r="EH386" s="144"/>
      <c r="EI386" s="144"/>
      <c r="EJ386" s="144"/>
      <c r="EK386" s="144"/>
      <c r="EL386" s="144"/>
      <c r="EM386" s="144"/>
      <c r="EN386" s="144"/>
      <c r="EO386" s="144"/>
      <c r="EP386" s="144"/>
      <c r="EQ386" s="144"/>
      <c r="ER386" s="144"/>
      <c r="ES386" s="144"/>
      <c r="ET386" s="144"/>
      <c r="EU386" s="144"/>
      <c r="EV386" s="144"/>
      <c r="EW386" s="144"/>
      <c r="EX386" s="144"/>
      <c r="EY386" s="144"/>
      <c r="EZ386" s="144"/>
      <c r="FA386" s="144"/>
      <c r="FB386" s="144"/>
      <c r="FV386" s="15"/>
      <c r="FW386" s="15"/>
    </row>
    <row r="387" spans="2:179" ht="5.0999999999999996" customHeight="1" x14ac:dyDescent="0.2">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c r="BV387" s="144"/>
      <c r="BW387" s="144"/>
      <c r="BX387" s="144"/>
      <c r="BY387" s="144"/>
      <c r="BZ387" s="144"/>
      <c r="CA387" s="144"/>
      <c r="CB387" s="144"/>
      <c r="CC387" s="144"/>
      <c r="CD387" s="144"/>
      <c r="CE387" s="144"/>
      <c r="CF387" s="144"/>
      <c r="CG387" s="144"/>
      <c r="CH387" s="144"/>
      <c r="CI387" s="144"/>
      <c r="CJ387" s="144"/>
      <c r="CK387" s="144"/>
      <c r="CL387" s="144"/>
      <c r="CM387" s="144"/>
      <c r="CN387" s="144"/>
      <c r="CO387" s="144"/>
      <c r="CP387" s="144"/>
      <c r="CQ387" s="144"/>
      <c r="CR387" s="144"/>
      <c r="CS387" s="144"/>
      <c r="CT387" s="144"/>
      <c r="CU387" s="144"/>
      <c r="CV387" s="144"/>
      <c r="CW387" s="144"/>
      <c r="CX387" s="144"/>
      <c r="CY387" s="144"/>
      <c r="CZ387" s="144"/>
      <c r="DA387" s="144"/>
      <c r="DB387" s="144"/>
      <c r="DC387" s="144"/>
      <c r="DD387" s="144"/>
      <c r="DE387" s="144"/>
      <c r="DF387" s="144"/>
      <c r="DG387" s="144"/>
      <c r="DH387" s="144"/>
      <c r="DI387" s="144"/>
      <c r="DJ387" s="144"/>
      <c r="DK387" s="144"/>
      <c r="DL387" s="144"/>
      <c r="DM387" s="144"/>
      <c r="DN387" s="144"/>
      <c r="DO387" s="144"/>
      <c r="DP387" s="144"/>
      <c r="DQ387" s="144"/>
      <c r="DR387" s="144"/>
      <c r="DS387" s="144"/>
      <c r="DT387" s="144"/>
      <c r="DU387" s="144"/>
      <c r="DV387" s="144"/>
      <c r="DW387" s="144"/>
      <c r="DX387" s="144"/>
      <c r="DY387" s="144"/>
      <c r="DZ387" s="144"/>
      <c r="EA387" s="144"/>
      <c r="EB387" s="144"/>
      <c r="EC387" s="144"/>
      <c r="ED387" s="144"/>
      <c r="EE387" s="144"/>
      <c r="EF387" s="144"/>
      <c r="EG387" s="144"/>
      <c r="EH387" s="144"/>
      <c r="EI387" s="144"/>
      <c r="EJ387" s="144"/>
      <c r="EK387" s="144"/>
      <c r="EL387" s="144"/>
      <c r="EM387" s="144"/>
      <c r="EN387" s="144"/>
      <c r="EO387" s="144"/>
      <c r="EP387" s="144"/>
      <c r="EQ387" s="144"/>
      <c r="ER387" s="144"/>
      <c r="ES387" s="144"/>
      <c r="ET387" s="144"/>
      <c r="EU387" s="144"/>
      <c r="EV387" s="144"/>
      <c r="EW387" s="144"/>
      <c r="EX387" s="144"/>
      <c r="EY387" s="144"/>
      <c r="EZ387" s="144"/>
      <c r="FA387" s="144"/>
      <c r="FB387" s="144"/>
      <c r="FV387" s="15"/>
      <c r="FW387" s="15"/>
    </row>
    <row r="388" spans="2:179" ht="5.0999999999999996" customHeight="1" x14ac:dyDescent="0.2">
      <c r="FV388" s="15"/>
      <c r="FW388" s="15"/>
    </row>
    <row r="389" spans="2:179" ht="5.0999999999999996" customHeight="1" x14ac:dyDescent="0.2">
      <c r="FV389" s="15"/>
      <c r="FW389" s="15"/>
    </row>
    <row r="390" spans="2:179" ht="5.0999999999999996" customHeight="1" x14ac:dyDescent="0.2">
      <c r="FV390" s="15"/>
      <c r="FW390" s="15"/>
    </row>
    <row r="391" spans="2:179" ht="5.0999999999999996" customHeight="1" x14ac:dyDescent="0.2">
      <c r="FV391" s="15"/>
      <c r="FW391" s="15"/>
    </row>
  </sheetData>
  <sheetProtection password="CA1B" sheet="1" objects="1" scenarios="1" selectLockedCells="1"/>
  <mergeCells count="416">
    <mergeCell ref="T6:ED9"/>
    <mergeCell ref="D308:F310"/>
    <mergeCell ref="H308:CH310"/>
    <mergeCell ref="DL19:DX21"/>
    <mergeCell ref="DZ19:EL21"/>
    <mergeCell ref="B128:AJ130"/>
    <mergeCell ref="AM128:BV130"/>
    <mergeCell ref="BY128:CR130"/>
    <mergeCell ref="CU128:EF130"/>
    <mergeCell ref="EI128:FB130"/>
    <mergeCell ref="CF38:CL40"/>
    <mergeCell ref="CN38:DC40"/>
    <mergeCell ref="CU49:DB51"/>
    <mergeCell ref="CU52:DB54"/>
    <mergeCell ref="CE56:DB58"/>
    <mergeCell ref="DE38:DO40"/>
    <mergeCell ref="AM46:AT48"/>
    <mergeCell ref="AU46:BB48"/>
    <mergeCell ref="BE46:BL48"/>
    <mergeCell ref="BM46:BT48"/>
    <mergeCell ref="CE46:CL48"/>
    <mergeCell ref="CM46:CT48"/>
    <mergeCell ref="DE46:DL48"/>
    <mergeCell ref="CL24:CZ25"/>
    <mergeCell ref="R33:AJ34"/>
    <mergeCell ref="BI30:BU31"/>
    <mergeCell ref="V24:AJ25"/>
    <mergeCell ref="DE49:DL51"/>
    <mergeCell ref="E142:FB143"/>
    <mergeCell ref="E146:FB150"/>
    <mergeCell ref="B152:FB156"/>
    <mergeCell ref="B159:FB161"/>
    <mergeCell ref="B38:Q40"/>
    <mergeCell ref="AM126:AR127"/>
    <mergeCell ref="BY126:CQ127"/>
    <mergeCell ref="AP27:BD28"/>
    <mergeCell ref="CU126:DJ127"/>
    <mergeCell ref="AM65:AT67"/>
    <mergeCell ref="AU65:BB67"/>
    <mergeCell ref="BE65:BL67"/>
    <mergeCell ref="BM65:BT67"/>
    <mergeCell ref="CE65:CL67"/>
    <mergeCell ref="AM43:BB45"/>
    <mergeCell ref="BC38:CD40"/>
    <mergeCell ref="R38:BA40"/>
    <mergeCell ref="CU46:DB48"/>
    <mergeCell ref="BE43:CB45"/>
    <mergeCell ref="B43:AL48"/>
    <mergeCell ref="CE68:CL70"/>
    <mergeCell ref="AM56:BB58"/>
    <mergeCell ref="DE56:EB58"/>
    <mergeCell ref="AM62:AT64"/>
    <mergeCell ref="AU62:BB64"/>
    <mergeCell ref="BE62:BL64"/>
    <mergeCell ref="BM62:BT64"/>
    <mergeCell ref="CE62:CL64"/>
    <mergeCell ref="AM59:AT61"/>
    <mergeCell ref="AU59:BB61"/>
    <mergeCell ref="BE59:BL61"/>
    <mergeCell ref="BM59:BT61"/>
    <mergeCell ref="CE59:CL61"/>
    <mergeCell ref="DM62:DT64"/>
    <mergeCell ref="CM59:CT61"/>
    <mergeCell ref="CU59:DB61"/>
    <mergeCell ref="EM49:ET51"/>
    <mergeCell ref="EE46:EL48"/>
    <mergeCell ref="EM46:ET48"/>
    <mergeCell ref="AM52:AT54"/>
    <mergeCell ref="AU52:BB54"/>
    <mergeCell ref="BE52:BL54"/>
    <mergeCell ref="BM52:BT54"/>
    <mergeCell ref="CE52:CL54"/>
    <mergeCell ref="CM52:CT54"/>
    <mergeCell ref="DE52:DL54"/>
    <mergeCell ref="DM52:DT54"/>
    <mergeCell ref="EE52:EL54"/>
    <mergeCell ref="EM52:ET54"/>
    <mergeCell ref="AM49:AT51"/>
    <mergeCell ref="BM49:BT51"/>
    <mergeCell ref="DM49:DT51"/>
    <mergeCell ref="EE49:EL51"/>
    <mergeCell ref="BE49:BL51"/>
    <mergeCell ref="EM62:ET64"/>
    <mergeCell ref="EE65:EL67"/>
    <mergeCell ref="EM65:ET67"/>
    <mergeCell ref="DM65:DT67"/>
    <mergeCell ref="DE65:DL67"/>
    <mergeCell ref="CU62:DB64"/>
    <mergeCell ref="CU65:DB67"/>
    <mergeCell ref="CU68:DB70"/>
    <mergeCell ref="CM65:CT67"/>
    <mergeCell ref="CM68:CT70"/>
    <mergeCell ref="DE68:DL70"/>
    <mergeCell ref="DM68:DT70"/>
    <mergeCell ref="EE68:EL70"/>
    <mergeCell ref="EM68:ET70"/>
    <mergeCell ref="CM62:CT64"/>
    <mergeCell ref="DE62:DL64"/>
    <mergeCell ref="EE62:EL64"/>
    <mergeCell ref="CE74:CL76"/>
    <mergeCell ref="CM74:CT76"/>
    <mergeCell ref="DE74:DL76"/>
    <mergeCell ref="DM74:DT76"/>
    <mergeCell ref="EE74:EL76"/>
    <mergeCell ref="EM74:ET76"/>
    <mergeCell ref="CM71:CT73"/>
    <mergeCell ref="DE71:DL73"/>
    <mergeCell ref="DM71:DT73"/>
    <mergeCell ref="EE71:EL73"/>
    <mergeCell ref="EM71:ET73"/>
    <mergeCell ref="CE71:CL73"/>
    <mergeCell ref="CU71:DB73"/>
    <mergeCell ref="CU74:DB76"/>
    <mergeCell ref="EE77:EL79"/>
    <mergeCell ref="EM77:ET79"/>
    <mergeCell ref="AM81:BB83"/>
    <mergeCell ref="AM77:AT79"/>
    <mergeCell ref="AU77:BB79"/>
    <mergeCell ref="BE77:BL79"/>
    <mergeCell ref="BM77:BT79"/>
    <mergeCell ref="CE77:CL79"/>
    <mergeCell ref="BU77:CB79"/>
    <mergeCell ref="CU77:DB79"/>
    <mergeCell ref="CM77:CT79"/>
    <mergeCell ref="AM84:AT86"/>
    <mergeCell ref="AU84:BB86"/>
    <mergeCell ref="BE84:BL86"/>
    <mergeCell ref="BM84:BT86"/>
    <mergeCell ref="CE84:CL86"/>
    <mergeCell ref="CM84:CT86"/>
    <mergeCell ref="DE84:DL86"/>
    <mergeCell ref="BU84:CB86"/>
    <mergeCell ref="BU87:CB89"/>
    <mergeCell ref="CU84:DB86"/>
    <mergeCell ref="AM87:AT89"/>
    <mergeCell ref="AU87:BB89"/>
    <mergeCell ref="BE87:BL89"/>
    <mergeCell ref="BM87:BT89"/>
    <mergeCell ref="CE87:CL89"/>
    <mergeCell ref="CM87:CT89"/>
    <mergeCell ref="DE87:DL89"/>
    <mergeCell ref="DM87:DT89"/>
    <mergeCell ref="EE87:EL89"/>
    <mergeCell ref="DU87:EB89"/>
    <mergeCell ref="EE100:EL102"/>
    <mergeCell ref="EM100:ET102"/>
    <mergeCell ref="DM90:DT92"/>
    <mergeCell ref="AM90:AT92"/>
    <mergeCell ref="AU90:BB92"/>
    <mergeCell ref="BE90:BL92"/>
    <mergeCell ref="BM90:BT92"/>
    <mergeCell ref="CE90:CL92"/>
    <mergeCell ref="CM90:CT92"/>
    <mergeCell ref="DE90:DL92"/>
    <mergeCell ref="EE90:EL92"/>
    <mergeCell ref="DM97:DT99"/>
    <mergeCell ref="EE97:EL99"/>
    <mergeCell ref="EM97:ET99"/>
    <mergeCell ref="AM100:AT102"/>
    <mergeCell ref="AU100:BB102"/>
    <mergeCell ref="BE100:BL102"/>
    <mergeCell ref="BM100:BT102"/>
    <mergeCell ref="CE100:CL102"/>
    <mergeCell ref="CM100:CT102"/>
    <mergeCell ref="AU97:BB99"/>
    <mergeCell ref="B132:FB136"/>
    <mergeCell ref="DM106:DT108"/>
    <mergeCell ref="B109:AL111"/>
    <mergeCell ref="B112:AL114"/>
    <mergeCell ref="B116:AL121"/>
    <mergeCell ref="CM109:CT111"/>
    <mergeCell ref="DE109:DL111"/>
    <mergeCell ref="AM94:BB96"/>
    <mergeCell ref="AM97:AT99"/>
    <mergeCell ref="CU100:DB102"/>
    <mergeCell ref="CU103:DB105"/>
    <mergeCell ref="CM103:CT105"/>
    <mergeCell ref="B235:C236"/>
    <mergeCell ref="D235:DP236"/>
    <mergeCell ref="C142:D143"/>
    <mergeCell ref="C146:D147"/>
    <mergeCell ref="DM112:DT114"/>
    <mergeCell ref="AM116:BB118"/>
    <mergeCell ref="AM119:AT121"/>
    <mergeCell ref="AM122:AT124"/>
    <mergeCell ref="AU122:BB124"/>
    <mergeCell ref="BE122:BL124"/>
    <mergeCell ref="BM122:BT124"/>
    <mergeCell ref="BU119:CB121"/>
    <mergeCell ref="BU122:CB124"/>
    <mergeCell ref="B122:AL124"/>
    <mergeCell ref="D163:FA164"/>
    <mergeCell ref="B199:D200"/>
    <mergeCell ref="B217:D218"/>
    <mergeCell ref="B163:C164"/>
    <mergeCell ref="E181:DP182"/>
    <mergeCell ref="E199:DP200"/>
    <mergeCell ref="E217:DP218"/>
    <mergeCell ref="CE122:CL124"/>
    <mergeCell ref="DU122:EB124"/>
    <mergeCell ref="EM122:ET124"/>
    <mergeCell ref="B87:AL89"/>
    <mergeCell ref="W19:CH21"/>
    <mergeCell ref="CM112:CT114"/>
    <mergeCell ref="DE112:DL114"/>
    <mergeCell ref="B181:D182"/>
    <mergeCell ref="CE112:CL114"/>
    <mergeCell ref="AU119:BB121"/>
    <mergeCell ref="BE119:BL121"/>
    <mergeCell ref="BM119:BT121"/>
    <mergeCell ref="CE119:CL121"/>
    <mergeCell ref="B71:AL73"/>
    <mergeCell ref="B74:AL76"/>
    <mergeCell ref="AM103:AT105"/>
    <mergeCell ref="AU103:BB105"/>
    <mergeCell ref="BE103:BL105"/>
    <mergeCell ref="BM103:BT105"/>
    <mergeCell ref="CE103:CL105"/>
    <mergeCell ref="AM106:AT108"/>
    <mergeCell ref="AU106:BB108"/>
    <mergeCell ref="BE106:BL108"/>
    <mergeCell ref="DE119:DL121"/>
    <mergeCell ref="CU109:DB111"/>
    <mergeCell ref="AM112:AT114"/>
    <mergeCell ref="DE106:DL108"/>
    <mergeCell ref="EM109:ET111"/>
    <mergeCell ref="EM90:ET92"/>
    <mergeCell ref="CE109:CL111"/>
    <mergeCell ref="EE119:EL121"/>
    <mergeCell ref="EM119:ET121"/>
    <mergeCell ref="CM122:CT124"/>
    <mergeCell ref="DE122:DL124"/>
    <mergeCell ref="DM122:DT124"/>
    <mergeCell ref="DM109:DT111"/>
    <mergeCell ref="DM119:DT121"/>
    <mergeCell ref="EM112:ET114"/>
    <mergeCell ref="DM100:DT102"/>
    <mergeCell ref="DU103:EB105"/>
    <mergeCell ref="EE106:EL108"/>
    <mergeCell ref="EM106:ET108"/>
    <mergeCell ref="DE103:DL105"/>
    <mergeCell ref="DM103:DT105"/>
    <mergeCell ref="EE103:EL105"/>
    <mergeCell ref="EM103:ET105"/>
    <mergeCell ref="CU106:DB108"/>
    <mergeCell ref="DU106:EB108"/>
    <mergeCell ref="CM106:CT108"/>
    <mergeCell ref="EE122:EL124"/>
    <mergeCell ref="BM112:BT114"/>
    <mergeCell ref="DU119:EB121"/>
    <mergeCell ref="CE106:CL108"/>
    <mergeCell ref="BU103:CB105"/>
    <mergeCell ref="BU106:CB108"/>
    <mergeCell ref="AM68:AT70"/>
    <mergeCell ref="AU68:BB70"/>
    <mergeCell ref="BE68:BL70"/>
    <mergeCell ref="BM68:BT70"/>
    <mergeCell ref="DU112:EB114"/>
    <mergeCell ref="BM97:BT99"/>
    <mergeCell ref="CE97:CL99"/>
    <mergeCell ref="CM97:CT99"/>
    <mergeCell ref="BM106:BT108"/>
    <mergeCell ref="DU100:EB102"/>
    <mergeCell ref="AU112:BB114"/>
    <mergeCell ref="BU68:CB70"/>
    <mergeCell ref="BU71:CB73"/>
    <mergeCell ref="AM71:AT73"/>
    <mergeCell ref="AU71:BB73"/>
    <mergeCell ref="BE71:BL73"/>
    <mergeCell ref="BM71:BT73"/>
    <mergeCell ref="DU109:EB111"/>
    <mergeCell ref="BE97:BL99"/>
    <mergeCell ref="DM77:DT79"/>
    <mergeCell ref="CU122:DB124"/>
    <mergeCell ref="CE81:DB83"/>
    <mergeCell ref="CU87:DB89"/>
    <mergeCell ref="CU90:DB92"/>
    <mergeCell ref="CU97:DB99"/>
    <mergeCell ref="EU103:FB105"/>
    <mergeCell ref="CU119:DB121"/>
    <mergeCell ref="AM74:AT76"/>
    <mergeCell ref="AU74:BB76"/>
    <mergeCell ref="BE74:BL76"/>
    <mergeCell ref="BM74:BT76"/>
    <mergeCell ref="BU74:CB76"/>
    <mergeCell ref="AM109:AT111"/>
    <mergeCell ref="AU109:BB111"/>
    <mergeCell ref="BE109:BL111"/>
    <mergeCell ref="BM109:BT111"/>
    <mergeCell ref="BU109:CB111"/>
    <mergeCell ref="BU112:CB114"/>
    <mergeCell ref="CM119:CT121"/>
    <mergeCell ref="EE112:EL114"/>
    <mergeCell ref="EE109:EL111"/>
    <mergeCell ref="CU112:DB114"/>
    <mergeCell ref="BE112:BL114"/>
    <mergeCell ref="AU49:BB51"/>
    <mergeCell ref="EU77:FB79"/>
    <mergeCell ref="EU84:FB86"/>
    <mergeCell ref="EU87:FB89"/>
    <mergeCell ref="DU77:EB79"/>
    <mergeCell ref="DU84:EB86"/>
    <mergeCell ref="BU62:CB64"/>
    <mergeCell ref="BU65:CB67"/>
    <mergeCell ref="BU49:CB51"/>
    <mergeCell ref="BU52:CB54"/>
    <mergeCell ref="BU59:CB61"/>
    <mergeCell ref="EU49:FB51"/>
    <mergeCell ref="EU52:FB54"/>
    <mergeCell ref="EU59:FB61"/>
    <mergeCell ref="EU62:FB64"/>
    <mergeCell ref="EU65:FB67"/>
    <mergeCell ref="EU68:FB70"/>
    <mergeCell ref="EU71:FB73"/>
    <mergeCell ref="EU74:FB76"/>
    <mergeCell ref="DM84:DT86"/>
    <mergeCell ref="EE84:EL86"/>
    <mergeCell ref="EM84:ET86"/>
    <mergeCell ref="EM87:ET89"/>
    <mergeCell ref="DE77:DL79"/>
    <mergeCell ref="BE81:CB83"/>
    <mergeCell ref="BY27:CN28"/>
    <mergeCell ref="P10:ED13"/>
    <mergeCell ref="P14:ED17"/>
    <mergeCell ref="BE56:CB58"/>
    <mergeCell ref="CE43:DB45"/>
    <mergeCell ref="DE43:EB45"/>
    <mergeCell ref="B19:U21"/>
    <mergeCell ref="CT27:DJ28"/>
    <mergeCell ref="CT30:DJ31"/>
    <mergeCell ref="EA31:EM33"/>
    <mergeCell ref="DM31:DY33"/>
    <mergeCell ref="B49:AL51"/>
    <mergeCell ref="B52:AL54"/>
    <mergeCell ref="B56:AL61"/>
    <mergeCell ref="CE49:CL51"/>
    <mergeCell ref="CM49:CT51"/>
    <mergeCell ref="DE59:DL61"/>
    <mergeCell ref="DM59:DT61"/>
    <mergeCell ref="EE59:EL61"/>
    <mergeCell ref="EM59:ET61"/>
    <mergeCell ref="EE43:FB45"/>
    <mergeCell ref="EU46:FB48"/>
    <mergeCell ref="DM46:DT48"/>
    <mergeCell ref="EU90:FB92"/>
    <mergeCell ref="EU97:FB99"/>
    <mergeCell ref="EU100:FB102"/>
    <mergeCell ref="B77:AL79"/>
    <mergeCell ref="BU46:CB48"/>
    <mergeCell ref="B68:AL70"/>
    <mergeCell ref="B100:AL102"/>
    <mergeCell ref="B103:AL105"/>
    <mergeCell ref="DU46:EB48"/>
    <mergeCell ref="DU49:EB51"/>
    <mergeCell ref="DU52:EB54"/>
    <mergeCell ref="DU59:EB61"/>
    <mergeCell ref="DU62:EB64"/>
    <mergeCell ref="DU65:EB67"/>
    <mergeCell ref="DU68:EB70"/>
    <mergeCell ref="DU71:EB73"/>
    <mergeCell ref="DU74:EB76"/>
    <mergeCell ref="BU90:CB92"/>
    <mergeCell ref="BU97:CB99"/>
    <mergeCell ref="BU100:CB102"/>
    <mergeCell ref="B90:AL92"/>
    <mergeCell ref="B94:AL99"/>
    <mergeCell ref="DE97:DL99"/>
    <mergeCell ref="DE100:DL102"/>
    <mergeCell ref="DU97:EB99"/>
    <mergeCell ref="B62:AL64"/>
    <mergeCell ref="B65:AL67"/>
    <mergeCell ref="B382:FB387"/>
    <mergeCell ref="B138:FB139"/>
    <mergeCell ref="EE56:FB58"/>
    <mergeCell ref="DE81:EB83"/>
    <mergeCell ref="DE94:EB96"/>
    <mergeCell ref="DE116:EB118"/>
    <mergeCell ref="EE81:FB83"/>
    <mergeCell ref="EE94:FB96"/>
    <mergeCell ref="EE116:FB118"/>
    <mergeCell ref="BE94:CB96"/>
    <mergeCell ref="BE116:CB118"/>
    <mergeCell ref="CE94:DB96"/>
    <mergeCell ref="CE116:DB118"/>
    <mergeCell ref="EU106:FB108"/>
    <mergeCell ref="EU109:FB111"/>
    <mergeCell ref="EU112:FB114"/>
    <mergeCell ref="EU119:FB121"/>
    <mergeCell ref="EU122:FB124"/>
    <mergeCell ref="B126:W127"/>
    <mergeCell ref="EI126:FA127"/>
    <mergeCell ref="B81:AL86"/>
    <mergeCell ref="T2:ED5"/>
    <mergeCell ref="FK5:FP130"/>
    <mergeCell ref="FK131:FP248"/>
    <mergeCell ref="FK249:FP376"/>
    <mergeCell ref="B106:AL108"/>
    <mergeCell ref="EO27:FA29"/>
    <mergeCell ref="DM27:DY29"/>
    <mergeCell ref="DL24:EN25"/>
    <mergeCell ref="EA27:EM29"/>
    <mergeCell ref="EO31:FA33"/>
    <mergeCell ref="BW24:CK25"/>
    <mergeCell ref="BY33:CN34"/>
    <mergeCell ref="C24:T25"/>
    <mergeCell ref="AM24:BP25"/>
    <mergeCell ref="AP30:BE31"/>
    <mergeCell ref="AP33:BE34"/>
    <mergeCell ref="BI27:BT28"/>
    <mergeCell ref="E27:W28"/>
    <mergeCell ref="E30:W31"/>
    <mergeCell ref="AB27:AJ28"/>
    <mergeCell ref="AB30:AJ31"/>
    <mergeCell ref="E33:P34"/>
    <mergeCell ref="BY30:CQ31"/>
    <mergeCell ref="DU90:EB92"/>
  </mergeCells>
  <conditionalFormatting sqref="BU49:CB51">
    <cfRule type="expression" dxfId="159" priority="98">
      <formula>($BE$49+$BM$49=0)</formula>
    </cfRule>
    <cfRule type="expression" dxfId="158" priority="161">
      <formula>($BE$49="")</formula>
    </cfRule>
    <cfRule type="expression" dxfId="157" priority="206">
      <formula>($BE$49="")</formula>
    </cfRule>
  </conditionalFormatting>
  <conditionalFormatting sqref="BU52:CB54">
    <cfRule type="expression" dxfId="156" priority="97">
      <formula>($BE$52+$BM$52=0)</formula>
    </cfRule>
    <cfRule type="expression" dxfId="155" priority="160">
      <formula>($BE$52="")</formula>
    </cfRule>
    <cfRule type="expression" dxfId="154" priority="205">
      <formula>($BE$52="")</formula>
    </cfRule>
  </conditionalFormatting>
  <conditionalFormatting sqref="BU62:CB64">
    <cfRule type="expression" dxfId="153" priority="68">
      <formula>($BE$62+$BM$62=0)</formula>
    </cfRule>
    <cfRule type="expression" dxfId="152" priority="159">
      <formula>($BE$62="")</formula>
    </cfRule>
    <cfRule type="expression" dxfId="151" priority="204">
      <formula>($BE$62="")</formula>
    </cfRule>
  </conditionalFormatting>
  <conditionalFormatting sqref="BU65:CB67">
    <cfRule type="expression" dxfId="150" priority="67">
      <formula>($BE$65+$BM$65=0)</formula>
    </cfRule>
    <cfRule type="expression" dxfId="149" priority="158">
      <formula>($BE$65="")</formula>
    </cfRule>
    <cfRule type="expression" dxfId="148" priority="203">
      <formula>($BE$65="")</formula>
    </cfRule>
  </conditionalFormatting>
  <conditionalFormatting sqref="BU68:CB70">
    <cfRule type="expression" dxfId="147" priority="66">
      <formula>($BE$68+$BM$68=0)</formula>
    </cfRule>
    <cfRule type="expression" dxfId="146" priority="157">
      <formula>($BE$68="")</formula>
    </cfRule>
    <cfRule type="expression" dxfId="145" priority="202">
      <formula>($BE$68="")</formula>
    </cfRule>
  </conditionalFormatting>
  <conditionalFormatting sqref="BU71:CB73">
    <cfRule type="expression" dxfId="144" priority="65">
      <formula>($BE$71+$BM$71=0)</formula>
    </cfRule>
    <cfRule type="expression" dxfId="143" priority="156">
      <formula>($BE$71="")</formula>
    </cfRule>
    <cfRule type="expression" dxfId="142" priority="201">
      <formula>($BE$71="")</formula>
    </cfRule>
  </conditionalFormatting>
  <conditionalFormatting sqref="BU74:CB76">
    <cfRule type="expression" dxfId="141" priority="64">
      <formula>($BE$74+$BM$74=0)</formula>
    </cfRule>
    <cfRule type="expression" dxfId="140" priority="155">
      <formula>($BE$74="")</formula>
    </cfRule>
    <cfRule type="expression" dxfId="139" priority="200">
      <formula>($BE$74="")</formula>
    </cfRule>
  </conditionalFormatting>
  <conditionalFormatting sqref="BU77:CB79">
    <cfRule type="expression" dxfId="138" priority="63">
      <formula>($BE$77+$BM$77=0)</formula>
    </cfRule>
    <cfRule type="expression" dxfId="137" priority="154">
      <formula>($BE$77="")</formula>
    </cfRule>
    <cfRule type="expression" dxfId="136" priority="199">
      <formula>($BE$77="")</formula>
    </cfRule>
  </conditionalFormatting>
  <conditionalFormatting sqref="BU100:CB102">
    <cfRule type="expression" dxfId="135" priority="24">
      <formula>($BE$100+$BM$100=0)</formula>
    </cfRule>
    <cfRule type="expression" dxfId="134" priority="151">
      <formula>($BE$100="")</formula>
    </cfRule>
    <cfRule type="expression" dxfId="133" priority="193">
      <formula>($BE$100="")</formula>
    </cfRule>
  </conditionalFormatting>
  <conditionalFormatting sqref="BU103:CB105">
    <cfRule type="expression" dxfId="132" priority="23">
      <formula>($BE$103+$BM$103=0)</formula>
    </cfRule>
    <cfRule type="expression" dxfId="131" priority="150">
      <formula>($BE$103="")</formula>
    </cfRule>
    <cfRule type="expression" dxfId="130" priority="192">
      <formula>($BE$103="")</formula>
    </cfRule>
  </conditionalFormatting>
  <conditionalFormatting sqref="BU106:CB108">
    <cfRule type="expression" dxfId="129" priority="22">
      <formula>($BE$106+$BM$106=0)</formula>
    </cfRule>
    <cfRule type="expression" dxfId="128" priority="149">
      <formula>($BE$106="")</formula>
    </cfRule>
    <cfRule type="expression" dxfId="127" priority="191">
      <formula>($BE$106="")</formula>
    </cfRule>
  </conditionalFormatting>
  <conditionalFormatting sqref="BU109:CB111">
    <cfRule type="expression" dxfId="126" priority="21">
      <formula>($BE$109+$BM$109=0)</formula>
    </cfRule>
    <cfRule type="expression" dxfId="125" priority="148">
      <formula>($BE$109="")</formula>
    </cfRule>
    <cfRule type="expression" dxfId="124" priority="190">
      <formula>($BE$109="")</formula>
    </cfRule>
  </conditionalFormatting>
  <conditionalFormatting sqref="BU112:CB114">
    <cfRule type="expression" dxfId="123" priority="20">
      <formula>($BE$112+$BM$112=0)</formula>
    </cfRule>
    <cfRule type="expression" dxfId="122" priority="147">
      <formula>($BE$112="")</formula>
    </cfRule>
    <cfRule type="expression" dxfId="121" priority="189">
      <formula>($BE$112="")</formula>
    </cfRule>
  </conditionalFormatting>
  <conditionalFormatting sqref="CU49:DB54">
    <cfRule type="expression" dxfId="120" priority="146">
      <formula>($CE$49="")</formula>
    </cfRule>
    <cfRule type="expression" dxfId="119" priority="188">
      <formula>($CE$49="")</formula>
    </cfRule>
  </conditionalFormatting>
  <conditionalFormatting sqref="CU62:DB64">
    <cfRule type="expression" dxfId="118" priority="62">
      <formula>($CE$62+$CM$62=0)</formula>
    </cfRule>
    <cfRule type="expression" dxfId="117" priority="144">
      <formula>($CE$62="")</formula>
    </cfRule>
    <cfRule type="expression" dxfId="116" priority="186">
      <formula>($CE$62="")</formula>
    </cfRule>
  </conditionalFormatting>
  <conditionalFormatting sqref="CU65:DB67">
    <cfRule type="expression" dxfId="115" priority="61">
      <formula>($CE$65+$CM$65=0)</formula>
    </cfRule>
    <cfRule type="expression" dxfId="114" priority="143">
      <formula>($CE$65="")</formula>
    </cfRule>
    <cfRule type="expression" dxfId="113" priority="185">
      <formula>($CE$65="")</formula>
    </cfRule>
  </conditionalFormatting>
  <conditionalFormatting sqref="CU68:DB70">
    <cfRule type="expression" dxfId="112" priority="60">
      <formula>($CE$68+$CM$68=0)</formula>
    </cfRule>
    <cfRule type="expression" dxfId="111" priority="142">
      <formula>($CE$68="")</formula>
    </cfRule>
    <cfRule type="expression" dxfId="110" priority="184">
      <formula>($CE$9="")</formula>
    </cfRule>
  </conditionalFormatting>
  <conditionalFormatting sqref="CU71:DB73">
    <cfRule type="expression" dxfId="109" priority="59">
      <formula>($CE$71+$CM$71=0)</formula>
    </cfRule>
    <cfRule type="expression" dxfId="108" priority="141">
      <formula>($CE$71="")</formula>
    </cfRule>
    <cfRule type="expression" dxfId="107" priority="183">
      <formula>($CE$71="")</formula>
    </cfRule>
  </conditionalFormatting>
  <conditionalFormatting sqref="CU74:DB76">
    <cfRule type="expression" dxfId="106" priority="58">
      <formula>($CE$74+$CM$74=0)</formula>
    </cfRule>
    <cfRule type="expression" dxfId="105" priority="140">
      <formula>($CE$74="")</formula>
    </cfRule>
    <cfRule type="expression" dxfId="104" priority="182">
      <formula>($CE$74="")</formula>
    </cfRule>
  </conditionalFormatting>
  <conditionalFormatting sqref="CU77:DB79">
    <cfRule type="expression" dxfId="103" priority="57">
      <formula>($CE$77+$CM$77=0)</formula>
    </cfRule>
    <cfRule type="expression" dxfId="102" priority="139">
      <formula>($CE$77="")</formula>
    </cfRule>
    <cfRule type="expression" dxfId="101" priority="181">
      <formula>($CE$77="")</formula>
    </cfRule>
  </conditionalFormatting>
  <conditionalFormatting sqref="CU100:DB102">
    <cfRule type="expression" dxfId="100" priority="19">
      <formula>($CE$100+$CM$100=0)</formula>
    </cfRule>
    <cfRule type="expression" dxfId="99" priority="136">
      <formula>($CE$100="")</formula>
    </cfRule>
    <cfRule type="expression" dxfId="98" priority="178">
      <formula>($CE$100="")</formula>
    </cfRule>
  </conditionalFormatting>
  <conditionalFormatting sqref="CU103:DB105">
    <cfRule type="expression" dxfId="97" priority="18">
      <formula>($CE$103+$CM$103=0)</formula>
    </cfRule>
    <cfRule type="expression" dxfId="96" priority="135">
      <formula>($CE$103="")</formula>
    </cfRule>
    <cfRule type="expression" dxfId="95" priority="177">
      <formula>($CE$103="")</formula>
    </cfRule>
  </conditionalFormatting>
  <conditionalFormatting sqref="CU106:DB108">
    <cfRule type="expression" dxfId="94" priority="17">
      <formula>($CE$106+$CM$106=0)</formula>
    </cfRule>
    <cfRule type="expression" dxfId="93" priority="134">
      <formula>($CE$106="")</formula>
    </cfRule>
    <cfRule type="expression" dxfId="92" priority="176">
      <formula>($CE$106="")</formula>
    </cfRule>
  </conditionalFormatting>
  <conditionalFormatting sqref="CU109:DB111">
    <cfRule type="expression" dxfId="91" priority="16">
      <formula>($CE$109+$CM$109=0)</formula>
    </cfRule>
    <cfRule type="expression" dxfId="90" priority="133">
      <formula>($CE$109="")</formula>
    </cfRule>
    <cfRule type="expression" dxfId="89" priority="175">
      <formula>($CE$109="")</formula>
    </cfRule>
  </conditionalFormatting>
  <conditionalFormatting sqref="CU112:DB114">
    <cfRule type="expression" dxfId="88" priority="15">
      <formula>($CE$112+$CM$112=0)</formula>
    </cfRule>
    <cfRule type="expression" dxfId="87" priority="132">
      <formula>($CE$112="")</formula>
    </cfRule>
    <cfRule type="expression" dxfId="86" priority="174">
      <formula>($CE$112="")</formula>
    </cfRule>
  </conditionalFormatting>
  <conditionalFormatting sqref="DU49:EB51">
    <cfRule type="expression" dxfId="85" priority="94">
      <formula>($DE$49+$DM$49=0)</formula>
    </cfRule>
    <cfRule type="expression" dxfId="84" priority="131">
      <formula>($DE$49="")</formula>
    </cfRule>
    <cfRule type="expression" dxfId="83" priority="173">
      <formula>($DE$49="")</formula>
    </cfRule>
  </conditionalFormatting>
  <conditionalFormatting sqref="DU52:EB54">
    <cfRule type="expression" dxfId="82" priority="93">
      <formula>($DE$52+$DM$52=0)</formula>
    </cfRule>
    <cfRule type="expression" dxfId="81" priority="130">
      <formula>($DE$52="")</formula>
    </cfRule>
    <cfRule type="expression" dxfId="80" priority="172">
      <formula>($DE$52="")</formula>
    </cfRule>
  </conditionalFormatting>
  <conditionalFormatting sqref="DU62:EB64">
    <cfRule type="expression" dxfId="79" priority="56">
      <formula>($DE$62+$DM$62=0)</formula>
    </cfRule>
    <cfRule type="expression" dxfId="78" priority="129">
      <formula>($DE$62="")</formula>
    </cfRule>
    <cfRule type="expression" dxfId="77" priority="171">
      <formula>($DE$62="")</formula>
    </cfRule>
  </conditionalFormatting>
  <conditionalFormatting sqref="DU65:EB67">
    <cfRule type="expression" dxfId="76" priority="55">
      <formula>($DE$65+$DM$65=0)</formula>
    </cfRule>
    <cfRule type="expression" dxfId="75" priority="128">
      <formula>($DE$65="")</formula>
    </cfRule>
    <cfRule type="expression" dxfId="74" priority="170">
      <formula>($DE$65="")</formula>
    </cfRule>
  </conditionalFormatting>
  <conditionalFormatting sqref="DU68:EB70">
    <cfRule type="expression" dxfId="73" priority="54">
      <formula>($DE$68+$DM$68=0)</formula>
    </cfRule>
    <cfRule type="expression" dxfId="72" priority="127">
      <formula>($DE$68="")</formula>
    </cfRule>
    <cfRule type="expression" dxfId="71" priority="169">
      <formula>($DE$68="")</formula>
    </cfRule>
  </conditionalFormatting>
  <conditionalFormatting sqref="DU71:EB73">
    <cfRule type="expression" dxfId="70" priority="53">
      <formula>($DE$71+$DM$71=0)</formula>
    </cfRule>
    <cfRule type="expression" dxfId="69" priority="126">
      <formula>($DE$71="")</formula>
    </cfRule>
    <cfRule type="expression" dxfId="68" priority="168">
      <formula>($DE$71="")</formula>
    </cfRule>
  </conditionalFormatting>
  <conditionalFormatting sqref="DU74:EB76">
    <cfRule type="expression" dxfId="67" priority="52">
      <formula>($DE$74+$DM$74=0)</formula>
    </cfRule>
    <cfRule type="expression" dxfId="66" priority="125">
      <formula>($DE$74="")</formula>
    </cfRule>
    <cfRule type="expression" dxfId="65" priority="167">
      <formula>($DE$74="")</formula>
    </cfRule>
  </conditionalFormatting>
  <conditionalFormatting sqref="DU77:EB79">
    <cfRule type="expression" dxfId="64" priority="51">
      <formula>($DE$77+$DM$77=0)</formula>
    </cfRule>
    <cfRule type="expression" dxfId="63" priority="124">
      <formula>($DE$77="")</formula>
    </cfRule>
    <cfRule type="expression" dxfId="62" priority="166">
      <formula>($DE$77="")</formula>
    </cfRule>
  </conditionalFormatting>
  <conditionalFormatting sqref="BU49:CB54 BU62:CB79 BU100:CB114 CU62:DB79 CU100:DB114 DU49:EB54 DU62:EB79 DU100:EB114 EU49:FB54 EU62:FB79 EU100:FB114 CU49:DB54 BU90:CB92 CU87:DB92 DU87:EB92 EU87:FB89">
    <cfRule type="cellIs" dxfId="61" priority="163" operator="between">
      <formula>$CA$55</formula>
      <formula>$CB$55</formula>
    </cfRule>
  </conditionalFormatting>
  <conditionalFormatting sqref="BU49:CB54 BU62:CB79 BU100:CB114 CU62:DB79 CU100:DB114 DU49:EB54 DU62:EB79 DU100:EB114 EU49:FB54 EU62:FB79 EU100:FB114 CU49:DB54 BU90:CB92 CU87:DB92 DU87:EB92 EU87:FB89">
    <cfRule type="cellIs" dxfId="60" priority="162" operator="notBetween">
      <formula>$CA$55</formula>
      <formula>$CB$55</formula>
    </cfRule>
  </conditionalFormatting>
  <conditionalFormatting sqref="DU100:EB102">
    <cfRule type="expression" dxfId="59" priority="14">
      <formula>($DE$100+$DM$100=0)</formula>
    </cfRule>
    <cfRule type="expression" dxfId="58" priority="121">
      <formula>($DE$100="")</formula>
    </cfRule>
  </conditionalFormatting>
  <conditionalFormatting sqref="DU103:EB105">
    <cfRule type="expression" dxfId="57" priority="13">
      <formula>($DE$100+$DM$100=0)</formula>
    </cfRule>
    <cfRule type="expression" dxfId="56" priority="119">
      <formula>($DE$103="")</formula>
    </cfRule>
  </conditionalFormatting>
  <conditionalFormatting sqref="DU106:EB108">
    <cfRule type="expression" dxfId="55" priority="12">
      <formula>($DE$106+$DM$106=0)</formula>
    </cfRule>
    <cfRule type="expression" dxfId="54" priority="118">
      <formula>($DE$106="")</formula>
    </cfRule>
  </conditionalFormatting>
  <conditionalFormatting sqref="DU109:EB111">
    <cfRule type="expression" dxfId="53" priority="11">
      <formula>($DE$109+$DM$109=0)</formula>
    </cfRule>
    <cfRule type="expression" dxfId="52" priority="117">
      <formula>($DE$109="")</formula>
    </cfRule>
  </conditionalFormatting>
  <conditionalFormatting sqref="DU112:EB114">
    <cfRule type="expression" dxfId="51" priority="10">
      <formula>($DE$112+$DM$112=0)</formula>
    </cfRule>
    <cfRule type="expression" dxfId="50" priority="116">
      <formula>($DE$112="")</formula>
    </cfRule>
  </conditionalFormatting>
  <conditionalFormatting sqref="EU49:FB51">
    <cfRule type="expression" dxfId="49" priority="92">
      <formula>($EE$49+$EM$49=0)</formula>
    </cfRule>
    <cfRule type="expression" dxfId="48" priority="115">
      <formula>($EE$49="")</formula>
    </cfRule>
  </conditionalFormatting>
  <conditionalFormatting sqref="EU52:FB54">
    <cfRule type="expression" dxfId="47" priority="91">
      <formula>($EE$52+$EM$52=0)</formula>
    </cfRule>
    <cfRule type="expression" dxfId="46" priority="114">
      <formula>($EE$52="")</formula>
    </cfRule>
  </conditionalFormatting>
  <conditionalFormatting sqref="EU62:FB64">
    <cfRule type="expression" dxfId="45" priority="50">
      <formula>($EE$62+$EM$62=0)</formula>
    </cfRule>
    <cfRule type="expression" dxfId="44" priority="113">
      <formula>($EE$62="")</formula>
    </cfRule>
  </conditionalFormatting>
  <conditionalFormatting sqref="EU65:FB67">
    <cfRule type="expression" dxfId="43" priority="49">
      <formula>($EE$65+$EM$65=0)</formula>
    </cfRule>
    <cfRule type="expression" dxfId="42" priority="112">
      <formula>($EE$65="")</formula>
    </cfRule>
  </conditionalFormatting>
  <conditionalFormatting sqref="EU68:FB70">
    <cfRule type="expression" dxfId="41" priority="48">
      <formula>($EE$68+$EM$68=0)</formula>
    </cfRule>
    <cfRule type="expression" dxfId="40" priority="111">
      <formula>($EE$68="")</formula>
    </cfRule>
  </conditionalFormatting>
  <conditionalFormatting sqref="EU71:FB73">
    <cfRule type="expression" dxfId="39" priority="47">
      <formula>($EE$71+$EM$71=0)</formula>
    </cfRule>
    <cfRule type="expression" dxfId="38" priority="110">
      <formula>($EE$71="")</formula>
    </cfRule>
  </conditionalFormatting>
  <conditionalFormatting sqref="EU74:FB76">
    <cfRule type="expression" dxfId="37" priority="46">
      <formula>($EE$74+$EM$74=0)</formula>
    </cfRule>
    <cfRule type="expression" dxfId="36" priority="109">
      <formula>($EE$74="")</formula>
    </cfRule>
  </conditionalFormatting>
  <conditionalFormatting sqref="EU77:FB79">
    <cfRule type="expression" dxfId="35" priority="45">
      <formula>($EE$77+$EM$77=0)</formula>
    </cfRule>
    <cfRule type="expression" dxfId="34" priority="108">
      <formula>($EE$77="")</formula>
    </cfRule>
  </conditionalFormatting>
  <conditionalFormatting sqref="EU100:FB102">
    <cfRule type="expression" dxfId="33" priority="9">
      <formula>($EE$100+$EM$100=0)</formula>
    </cfRule>
    <cfRule type="expression" dxfId="32" priority="105">
      <formula>($EE$100="")</formula>
    </cfRule>
  </conditionalFormatting>
  <conditionalFormatting sqref="EU103:FB105">
    <cfRule type="expression" dxfId="31" priority="8">
      <formula>($EE$103+$EM$103=0)</formula>
    </cfRule>
    <cfRule type="expression" dxfId="30" priority="104">
      <formula>($EE$103="")</formula>
    </cfRule>
  </conditionalFormatting>
  <conditionalFormatting sqref="EU106:FB108">
    <cfRule type="expression" dxfId="29" priority="7">
      <formula>($EE$106+$EM$106=0)</formula>
    </cfRule>
    <cfRule type="expression" dxfId="28" priority="103">
      <formula>($EE$106="")</formula>
    </cfRule>
  </conditionalFormatting>
  <conditionalFormatting sqref="EU109:FB111">
    <cfRule type="expression" dxfId="27" priority="6">
      <formula>($EE$109+$EM$109=0)</formula>
    </cfRule>
    <cfRule type="expression" dxfId="26" priority="102">
      <formula>($EE$109="")</formula>
    </cfRule>
  </conditionalFormatting>
  <conditionalFormatting sqref="EU112:FB114">
    <cfRule type="expression" dxfId="25" priority="5">
      <formula>($EE$112+$EM$112=0)</formula>
    </cfRule>
    <cfRule type="expression" dxfId="24" priority="101">
      <formula>($EE$112="")</formula>
    </cfRule>
  </conditionalFormatting>
  <conditionalFormatting sqref="CU49:DB51">
    <cfRule type="expression" dxfId="23" priority="96">
      <formula>($CE$49+$CM$49=0)</formula>
    </cfRule>
  </conditionalFormatting>
  <conditionalFormatting sqref="CU52:DB54">
    <cfRule type="expression" dxfId="22" priority="95">
      <formula>($CE$52+$CM$52=0)</formula>
    </cfRule>
  </conditionalFormatting>
  <conditionalFormatting sqref="BU87:CB89">
    <cfRule type="expression" dxfId="21" priority="32">
      <formula>($BE$87+$BM$87=0)</formula>
    </cfRule>
    <cfRule type="expression" dxfId="20" priority="42">
      <formula>($BE$87="")</formula>
    </cfRule>
    <cfRule type="cellIs" dxfId="19" priority="43" operator="notBetween">
      <formula>$CA$55</formula>
      <formula>$CB$55</formula>
    </cfRule>
    <cfRule type="cellIs" dxfId="18" priority="44" operator="between">
      <formula>$CA$55</formula>
      <formula>$CB$55</formula>
    </cfRule>
  </conditionalFormatting>
  <conditionalFormatting sqref="GC95">
    <cfRule type="cellIs" dxfId="17" priority="41" operator="between">
      <formula>$CA$55</formula>
      <formula>$CB$55</formula>
    </cfRule>
  </conditionalFormatting>
  <conditionalFormatting sqref="GC95">
    <cfRule type="cellIs" dxfId="16" priority="40" operator="notBetween">
      <formula>$CA$55</formula>
      <formula>$CB$55</formula>
    </cfRule>
  </conditionalFormatting>
  <conditionalFormatting sqref="BU90:CB92">
    <cfRule type="expression" dxfId="15" priority="31">
      <formula>($BE$90+$BM$90=0)</formula>
    </cfRule>
    <cfRule type="expression" dxfId="14" priority="39">
      <formula>($BE$90="")</formula>
    </cfRule>
  </conditionalFormatting>
  <conditionalFormatting sqref="CU87:DB89">
    <cfRule type="expression" dxfId="13" priority="30">
      <formula>($CE$87+$CM$87=0)</formula>
    </cfRule>
    <cfRule type="expression" dxfId="12" priority="38">
      <formula>($CE$87="")</formula>
    </cfRule>
  </conditionalFormatting>
  <conditionalFormatting sqref="CU90:DB92">
    <cfRule type="expression" dxfId="11" priority="29">
      <formula>($CE$90+$CM$90=0)</formula>
    </cfRule>
    <cfRule type="expression" dxfId="10" priority="37">
      <formula>($CE$90="")</formula>
    </cfRule>
  </conditionalFormatting>
  <conditionalFormatting sqref="DU87:EB89">
    <cfRule type="expression" dxfId="9" priority="28">
      <formula>($DE$87+$DM$87=0)</formula>
    </cfRule>
    <cfRule type="expression" dxfId="8" priority="36">
      <formula>($DE$87="")</formula>
    </cfRule>
  </conditionalFormatting>
  <conditionalFormatting sqref="DU90:EB92">
    <cfRule type="expression" dxfId="7" priority="27">
      <formula>($DE$90+$DM$90=0)</formula>
    </cfRule>
    <cfRule type="expression" dxfId="6" priority="35">
      <formula>($DE$90="")</formula>
    </cfRule>
  </conditionalFormatting>
  <conditionalFormatting sqref="EU87:FB89">
    <cfRule type="expression" dxfId="5" priority="26">
      <formula>($EE$87+$EM$87=0)</formula>
    </cfRule>
    <cfRule type="expression" dxfId="4" priority="34">
      <formula>($EE$87="")</formula>
    </cfRule>
  </conditionalFormatting>
  <conditionalFormatting sqref="EU90:FB92">
    <cfRule type="expression" dxfId="3" priority="1">
      <formula>($EE$90+$EM$90=0)</formula>
    </cfRule>
    <cfRule type="expression" dxfId="2" priority="2">
      <formula>($EE$90="")</formula>
    </cfRule>
    <cfRule type="cellIs" dxfId="1" priority="3" operator="notBetween">
      <formula>$CA$55</formula>
      <formula>$CB$55</formula>
    </cfRule>
    <cfRule type="cellIs" dxfId="0" priority="4" operator="between">
      <formula>$CA$55</formula>
      <formula>$CB$55</formula>
    </cfRule>
  </conditionalFormatting>
  <pageMargins left="0.38" right="0.37" top="0.46" bottom="0.18" header="0.18" footer="0.18"/>
  <pageSetup scale="95" fitToHeight="0" orientation="landscape" r:id="rId1"/>
  <rowBreaks count="3" manualBreakCount="3">
    <brk id="130" max="16383" man="1"/>
    <brk id="248" max="16383" man="1"/>
    <brk id="372" min="1" max="157" man="1"/>
  </rowBreaks>
  <ignoredErrors>
    <ignoredError sqref="B163 B181 B199 B217 B2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22</xdr:col>
                    <xdr:colOff>38100</xdr:colOff>
                    <xdr:row>18</xdr:row>
                    <xdr:rowOff>30480</xdr:rowOff>
                  </from>
                  <to>
                    <xdr:col>85</xdr:col>
                    <xdr:colOff>22860</xdr:colOff>
                    <xdr:row>20</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22860</xdr:colOff>
                    <xdr:row>25</xdr:row>
                    <xdr:rowOff>0</xdr:rowOff>
                  </from>
                  <to>
                    <xdr:col>5</xdr:col>
                    <xdr:colOff>7620</xdr:colOff>
                    <xdr:row>28</xdr:row>
                    <xdr:rowOff>45720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22860</xdr:colOff>
                    <xdr:row>28</xdr:row>
                    <xdr:rowOff>0</xdr:rowOff>
                  </from>
                  <to>
                    <xdr:col>5</xdr:col>
                    <xdr:colOff>7620</xdr:colOff>
                    <xdr:row>31</xdr:row>
                    <xdr:rowOff>45720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37</xdr:col>
                    <xdr:colOff>7620</xdr:colOff>
                    <xdr:row>25</xdr:row>
                    <xdr:rowOff>0</xdr:rowOff>
                  </from>
                  <to>
                    <xdr:col>41</xdr:col>
                    <xdr:colOff>0</xdr:colOff>
                    <xdr:row>28</xdr:row>
                    <xdr:rowOff>45720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57</xdr:col>
                    <xdr:colOff>7620</xdr:colOff>
                    <xdr:row>25</xdr:row>
                    <xdr:rowOff>0</xdr:rowOff>
                  </from>
                  <to>
                    <xdr:col>61</xdr:col>
                    <xdr:colOff>0</xdr:colOff>
                    <xdr:row>28</xdr:row>
                    <xdr:rowOff>45720</xdr:rowOff>
                  </to>
                </anchor>
              </controlPr>
            </control>
          </mc:Choice>
        </mc:AlternateContent>
        <mc:AlternateContent xmlns:mc="http://schemas.openxmlformats.org/markup-compatibility/2006">
          <mc:Choice Requires="x14">
            <control shapeId="1069" r:id="rId9" name="Check Box 45">
              <controlPr defaultSize="0" autoFill="0" autoLine="0" autoPict="0">
                <anchor moveWithCells="1">
                  <from>
                    <xdr:col>73</xdr:col>
                    <xdr:colOff>7620</xdr:colOff>
                    <xdr:row>25</xdr:row>
                    <xdr:rowOff>0</xdr:rowOff>
                  </from>
                  <to>
                    <xdr:col>77</xdr:col>
                    <xdr:colOff>0</xdr:colOff>
                    <xdr:row>28</xdr:row>
                    <xdr:rowOff>45720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94</xdr:col>
                    <xdr:colOff>7620</xdr:colOff>
                    <xdr:row>25</xdr:row>
                    <xdr:rowOff>0</xdr:rowOff>
                  </from>
                  <to>
                    <xdr:col>98</xdr:col>
                    <xdr:colOff>0</xdr:colOff>
                    <xdr:row>28</xdr:row>
                    <xdr:rowOff>45720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37</xdr:col>
                    <xdr:colOff>7620</xdr:colOff>
                    <xdr:row>28</xdr:row>
                    <xdr:rowOff>0</xdr:rowOff>
                  </from>
                  <to>
                    <xdr:col>41</xdr:col>
                    <xdr:colOff>0</xdr:colOff>
                    <xdr:row>31</xdr:row>
                    <xdr:rowOff>45720</xdr:rowOff>
                  </to>
                </anchor>
              </controlPr>
            </control>
          </mc:Choice>
        </mc:AlternateContent>
        <mc:AlternateContent xmlns:mc="http://schemas.openxmlformats.org/markup-compatibility/2006">
          <mc:Choice Requires="x14">
            <control shapeId="1077" r:id="rId12" name="Check Box 53">
              <controlPr defaultSize="0" autoFill="0" autoLine="0" autoPict="0">
                <anchor moveWithCells="1">
                  <from>
                    <xdr:col>57</xdr:col>
                    <xdr:colOff>7620</xdr:colOff>
                    <xdr:row>28</xdr:row>
                    <xdr:rowOff>0</xdr:rowOff>
                  </from>
                  <to>
                    <xdr:col>61</xdr:col>
                    <xdr:colOff>0</xdr:colOff>
                    <xdr:row>31</xdr:row>
                    <xdr:rowOff>45720</xdr:rowOff>
                  </to>
                </anchor>
              </controlPr>
            </control>
          </mc:Choice>
        </mc:AlternateContent>
        <mc:AlternateContent xmlns:mc="http://schemas.openxmlformats.org/markup-compatibility/2006">
          <mc:Choice Requires="x14">
            <control shapeId="1078" r:id="rId13" name="Check Box 54">
              <controlPr defaultSize="0" autoFill="0" autoLine="0" autoPict="0">
                <anchor moveWithCells="1">
                  <from>
                    <xdr:col>73</xdr:col>
                    <xdr:colOff>7620</xdr:colOff>
                    <xdr:row>28</xdr:row>
                    <xdr:rowOff>0</xdr:rowOff>
                  </from>
                  <to>
                    <xdr:col>77</xdr:col>
                    <xdr:colOff>0</xdr:colOff>
                    <xdr:row>31</xdr:row>
                    <xdr:rowOff>45720</xdr:rowOff>
                  </to>
                </anchor>
              </controlPr>
            </control>
          </mc:Choice>
        </mc:AlternateContent>
        <mc:AlternateContent xmlns:mc="http://schemas.openxmlformats.org/markup-compatibility/2006">
          <mc:Choice Requires="x14">
            <control shapeId="1079" r:id="rId14" name="Check Box 55">
              <controlPr defaultSize="0" autoFill="0" autoLine="0" autoPict="0">
                <anchor moveWithCells="1">
                  <from>
                    <xdr:col>94</xdr:col>
                    <xdr:colOff>7620</xdr:colOff>
                    <xdr:row>28</xdr:row>
                    <xdr:rowOff>0</xdr:rowOff>
                  </from>
                  <to>
                    <xdr:col>98</xdr:col>
                    <xdr:colOff>0</xdr:colOff>
                    <xdr:row>31</xdr:row>
                    <xdr:rowOff>45720</xdr:rowOff>
                  </to>
                </anchor>
              </controlPr>
            </control>
          </mc:Choice>
        </mc:AlternateContent>
        <mc:AlternateContent xmlns:mc="http://schemas.openxmlformats.org/markup-compatibility/2006">
          <mc:Choice Requires="x14">
            <control shapeId="1088" r:id="rId15" name="Check Box 64">
              <controlPr defaultSize="0" autoFill="0" autoLine="0" autoPict="0">
                <anchor moveWithCells="1">
                  <from>
                    <xdr:col>37</xdr:col>
                    <xdr:colOff>7620</xdr:colOff>
                    <xdr:row>31</xdr:row>
                    <xdr:rowOff>0</xdr:rowOff>
                  </from>
                  <to>
                    <xdr:col>41</xdr:col>
                    <xdr:colOff>0</xdr:colOff>
                    <xdr:row>34</xdr:row>
                    <xdr:rowOff>45720</xdr:rowOff>
                  </to>
                </anchor>
              </controlPr>
            </control>
          </mc:Choice>
        </mc:AlternateContent>
        <mc:AlternateContent xmlns:mc="http://schemas.openxmlformats.org/markup-compatibility/2006">
          <mc:Choice Requires="x14">
            <control shapeId="1090" r:id="rId16" name="Check Box 66">
              <controlPr defaultSize="0" autoFill="0" autoLine="0" autoPict="0">
                <anchor moveWithCells="1">
                  <from>
                    <xdr:col>73</xdr:col>
                    <xdr:colOff>7620</xdr:colOff>
                    <xdr:row>31</xdr:row>
                    <xdr:rowOff>0</xdr:rowOff>
                  </from>
                  <to>
                    <xdr:col>77</xdr:col>
                    <xdr:colOff>0</xdr:colOff>
                    <xdr:row>34</xdr:row>
                    <xdr:rowOff>45720</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1</xdr:col>
                    <xdr:colOff>22860</xdr:colOff>
                    <xdr:row>31</xdr:row>
                    <xdr:rowOff>0</xdr:rowOff>
                  </from>
                  <to>
                    <xdr:col>5</xdr:col>
                    <xdr:colOff>7620</xdr:colOff>
                    <xdr:row>34</xdr:row>
                    <xdr:rowOff>45720</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24</xdr:col>
                    <xdr:colOff>7620</xdr:colOff>
                    <xdr:row>25</xdr:row>
                    <xdr:rowOff>0</xdr:rowOff>
                  </from>
                  <to>
                    <xdr:col>28</xdr:col>
                    <xdr:colOff>0</xdr:colOff>
                    <xdr:row>28</xdr:row>
                    <xdr:rowOff>45720</xdr:rowOff>
                  </to>
                </anchor>
              </controlPr>
            </control>
          </mc:Choice>
        </mc:AlternateContent>
        <mc:AlternateContent xmlns:mc="http://schemas.openxmlformats.org/markup-compatibility/2006">
          <mc:Choice Requires="x14">
            <control shapeId="1098" r:id="rId19" name="Check Box 74">
              <controlPr defaultSize="0" autoFill="0" autoLine="0" autoPict="0">
                <anchor moveWithCells="1">
                  <from>
                    <xdr:col>24</xdr:col>
                    <xdr:colOff>7620</xdr:colOff>
                    <xdr:row>28</xdr:row>
                    <xdr:rowOff>0</xdr:rowOff>
                  </from>
                  <to>
                    <xdr:col>28</xdr:col>
                    <xdr:colOff>0</xdr:colOff>
                    <xdr:row>31</xdr:row>
                    <xdr:rowOff>45720</xdr:rowOff>
                  </to>
                </anchor>
              </controlPr>
            </control>
          </mc:Choice>
        </mc:AlternateContent>
        <mc:AlternateContent xmlns:mc="http://schemas.openxmlformats.org/markup-compatibility/2006">
          <mc:Choice Requires="x14">
            <control shapeId="9" r:id="rId20" name="Drop Down 75">
              <controlPr defaultSize="0" autoLine="0" autoPict="0">
                <anchor moveWithCells="1">
                  <from>
                    <xdr:col>129</xdr:col>
                    <xdr:colOff>30480</xdr:colOff>
                    <xdr:row>18</xdr:row>
                    <xdr:rowOff>38100</xdr:rowOff>
                  </from>
                  <to>
                    <xdr:col>141</xdr:col>
                    <xdr:colOff>30480</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543"/>
  <sheetViews>
    <sheetView workbookViewId="0">
      <selection activeCell="G37" sqref="G37"/>
    </sheetView>
  </sheetViews>
  <sheetFormatPr defaultRowHeight="13.2" x14ac:dyDescent="0.25"/>
  <cols>
    <col min="1" max="1" width="3" style="6" bestFit="1" customWidth="1"/>
    <col min="3" max="3" width="1.33203125" customWidth="1"/>
    <col min="4" max="5" width="9.109375" style="2"/>
    <col min="6" max="6" width="6" style="2" bestFit="1" customWidth="1"/>
    <col min="7" max="7" width="36.109375" bestFit="1" customWidth="1"/>
    <col min="8" max="25" width="14.44140625" customWidth="1"/>
    <col min="26" max="26" width="9.109375" customWidth="1"/>
    <col min="27" max="27" width="33" bestFit="1" customWidth="1"/>
  </cols>
  <sheetData>
    <row r="1" spans="1:25" s="4" customFormat="1" ht="32.25" customHeight="1" x14ac:dyDescent="0.25">
      <c r="E1" s="2"/>
      <c r="F1" s="2"/>
      <c r="G1" s="1"/>
      <c r="H1" s="4" t="s">
        <v>1107</v>
      </c>
      <c r="I1" s="4" t="s">
        <v>1108</v>
      </c>
      <c r="J1" s="5" t="s">
        <v>1109</v>
      </c>
      <c r="K1" s="5" t="s">
        <v>1110</v>
      </c>
      <c r="L1" s="5" t="s">
        <v>1111</v>
      </c>
      <c r="M1" s="5" t="s">
        <v>1112</v>
      </c>
      <c r="N1" s="5" t="s">
        <v>1113</v>
      </c>
      <c r="O1" s="5" t="s">
        <v>1114</v>
      </c>
      <c r="P1" s="5" t="s">
        <v>1115</v>
      </c>
      <c r="Q1" s="5" t="s">
        <v>1116</v>
      </c>
      <c r="R1" s="5" t="s">
        <v>1117</v>
      </c>
      <c r="S1" s="5" t="s">
        <v>1118</v>
      </c>
      <c r="T1" s="5" t="s">
        <v>1119</v>
      </c>
      <c r="U1" s="5" t="s">
        <v>1120</v>
      </c>
      <c r="V1" s="5" t="s">
        <v>1121</v>
      </c>
      <c r="W1" s="5" t="s">
        <v>1122</v>
      </c>
      <c r="X1" s="4" t="s">
        <v>1123</v>
      </c>
      <c r="Y1" s="4" t="s">
        <v>1125</v>
      </c>
    </row>
    <row r="2" spans="1:25" x14ac:dyDescent="0.25">
      <c r="A2" s="7">
        <v>1</v>
      </c>
      <c r="B2" s="8">
        <f>VLOOKUP(D3,F2:H540,3,FALSE)</f>
        <v>0</v>
      </c>
      <c r="D2" s="9">
        <v>539</v>
      </c>
      <c r="E2" s="2">
        <v>1</v>
      </c>
      <c r="F2" s="3" t="s">
        <v>479</v>
      </c>
      <c r="G2" s="1" t="s">
        <v>1048</v>
      </c>
      <c r="H2">
        <v>41880</v>
      </c>
      <c r="I2">
        <v>99386</v>
      </c>
      <c r="J2">
        <v>1119</v>
      </c>
      <c r="K2">
        <v>14145</v>
      </c>
      <c r="L2">
        <v>1390</v>
      </c>
      <c r="M2">
        <v>70315</v>
      </c>
      <c r="N2">
        <v>28383</v>
      </c>
      <c r="O2" s="11">
        <v>72071</v>
      </c>
      <c r="P2" s="11">
        <v>69195</v>
      </c>
      <c r="Q2" s="11">
        <v>36301</v>
      </c>
      <c r="R2" s="11">
        <v>10434</v>
      </c>
      <c r="S2" s="11">
        <v>38009</v>
      </c>
      <c r="T2" s="11">
        <v>39708</v>
      </c>
      <c r="U2" s="11">
        <v>16814</v>
      </c>
      <c r="X2" s="11">
        <v>141266</v>
      </c>
      <c r="Y2">
        <v>25914</v>
      </c>
    </row>
    <row r="3" spans="1:25" x14ac:dyDescent="0.25">
      <c r="A3" s="7">
        <v>2</v>
      </c>
      <c r="B3" s="8">
        <f>VLOOKUP(D3,F2:I540,4,FALSE)</f>
        <v>0</v>
      </c>
      <c r="D3" s="9">
        <f>VLOOKUP(D2,E2:F540,2,FALSE)</f>
        <v>0</v>
      </c>
      <c r="E3" s="2">
        <v>2</v>
      </c>
      <c r="F3" s="3" t="s">
        <v>480</v>
      </c>
      <c r="G3" s="1" t="s">
        <v>1049</v>
      </c>
      <c r="H3">
        <v>84</v>
      </c>
      <c r="I3">
        <v>1091</v>
      </c>
      <c r="J3">
        <v>240</v>
      </c>
      <c r="K3">
        <v>0</v>
      </c>
      <c r="L3">
        <v>0</v>
      </c>
      <c r="M3">
        <v>881</v>
      </c>
      <c r="N3">
        <v>47</v>
      </c>
      <c r="O3" s="11">
        <v>569</v>
      </c>
      <c r="P3" s="11">
        <v>606</v>
      </c>
      <c r="Q3" s="11">
        <v>265</v>
      </c>
      <c r="R3" s="11">
        <v>61</v>
      </c>
      <c r="S3" s="11">
        <v>233</v>
      </c>
      <c r="T3" s="11">
        <v>450</v>
      </c>
      <c r="U3" s="11">
        <v>166</v>
      </c>
      <c r="X3" s="11">
        <v>1175</v>
      </c>
      <c r="Y3">
        <v>7</v>
      </c>
    </row>
    <row r="4" spans="1:25" x14ac:dyDescent="0.25">
      <c r="A4" s="7">
        <v>3</v>
      </c>
      <c r="B4" s="8">
        <f>VLOOKUP(D3,F2:J540,5,FALSE)</f>
        <v>0</v>
      </c>
      <c r="D4" s="2" t="str">
        <f>VLOOKUP(D2,E2:G540,3,FALSE)</f>
        <v>Select a Jurisdiction</v>
      </c>
      <c r="E4" s="2">
        <v>3</v>
      </c>
      <c r="F4" s="3" t="s">
        <v>481</v>
      </c>
      <c r="G4" s="1" t="s">
        <v>1050</v>
      </c>
      <c r="H4">
        <v>1832</v>
      </c>
      <c r="I4">
        <v>19999</v>
      </c>
      <c r="J4">
        <v>355</v>
      </c>
      <c r="K4">
        <v>93</v>
      </c>
      <c r="L4">
        <v>45</v>
      </c>
      <c r="M4">
        <v>19940</v>
      </c>
      <c r="N4">
        <v>1222</v>
      </c>
      <c r="O4" s="11">
        <v>10891</v>
      </c>
      <c r="P4" s="11">
        <v>10940</v>
      </c>
      <c r="Q4" s="11">
        <v>3880</v>
      </c>
      <c r="R4" s="11">
        <v>1039</v>
      </c>
      <c r="S4" s="11">
        <v>3535</v>
      </c>
      <c r="T4" s="11">
        <v>8295</v>
      </c>
      <c r="U4" s="11">
        <v>5082</v>
      </c>
      <c r="X4" s="11">
        <v>21831</v>
      </c>
      <c r="Y4">
        <v>176</v>
      </c>
    </row>
    <row r="5" spans="1:25" x14ac:dyDescent="0.25">
      <c r="A5" s="7">
        <v>4</v>
      </c>
      <c r="B5" s="8">
        <f>VLOOKUP(D3,F2:K540,6,FALSE)</f>
        <v>0</v>
      </c>
      <c r="E5" s="2">
        <v>4</v>
      </c>
      <c r="F5" s="3" t="s">
        <v>482</v>
      </c>
      <c r="G5" s="1" t="s">
        <v>1051</v>
      </c>
      <c r="H5">
        <v>10440</v>
      </c>
      <c r="I5">
        <v>73318</v>
      </c>
      <c r="J5">
        <v>2202</v>
      </c>
      <c r="K5">
        <v>1013</v>
      </c>
      <c r="L5">
        <v>158</v>
      </c>
      <c r="M5">
        <v>69090</v>
      </c>
      <c r="N5">
        <v>7720</v>
      </c>
      <c r="O5" s="11">
        <v>41532</v>
      </c>
      <c r="P5" s="11">
        <v>42226</v>
      </c>
      <c r="Q5" s="11">
        <v>19430</v>
      </c>
      <c r="R5" s="11">
        <v>5775</v>
      </c>
      <c r="S5" s="11">
        <v>16814</v>
      </c>
      <c r="T5" s="11">
        <v>26738</v>
      </c>
      <c r="U5" s="11">
        <v>15001</v>
      </c>
      <c r="X5" s="11">
        <v>83758</v>
      </c>
      <c r="Y5">
        <v>3575</v>
      </c>
    </row>
    <row r="6" spans="1:25" x14ac:dyDescent="0.25">
      <c r="A6" s="7">
        <v>5</v>
      </c>
      <c r="B6" s="8">
        <f>VLOOKUP(D3,F2:M540,7,FALSE)</f>
        <v>0</v>
      </c>
      <c r="E6" s="2">
        <v>5</v>
      </c>
      <c r="F6" s="3" t="s">
        <v>483</v>
      </c>
      <c r="G6" s="1" t="s">
        <v>1052</v>
      </c>
      <c r="H6">
        <v>4205</v>
      </c>
      <c r="I6">
        <v>37537</v>
      </c>
      <c r="J6">
        <v>641</v>
      </c>
      <c r="K6">
        <v>371</v>
      </c>
      <c r="L6">
        <v>74</v>
      </c>
      <c r="M6">
        <v>37193</v>
      </c>
      <c r="N6">
        <v>2941</v>
      </c>
      <c r="O6" s="11">
        <v>20772</v>
      </c>
      <c r="P6" s="11">
        <v>20970</v>
      </c>
      <c r="Q6" s="11">
        <v>8615</v>
      </c>
      <c r="R6" s="11">
        <v>2095</v>
      </c>
      <c r="S6" s="11">
        <v>7403</v>
      </c>
      <c r="T6" s="11">
        <v>14937</v>
      </c>
      <c r="U6" s="11">
        <v>8692</v>
      </c>
      <c r="X6" s="11">
        <v>41742</v>
      </c>
      <c r="Y6">
        <v>522</v>
      </c>
    </row>
    <row r="7" spans="1:25" x14ac:dyDescent="0.25">
      <c r="A7" s="7">
        <v>6</v>
      </c>
      <c r="B7" s="8">
        <f>VLOOKUP(D3,F2:M540,8,FALSE)</f>
        <v>0</v>
      </c>
      <c r="E7" s="2">
        <v>6</v>
      </c>
      <c r="F7" s="3" t="s">
        <v>484</v>
      </c>
      <c r="G7" s="1" t="s">
        <v>1053</v>
      </c>
      <c r="H7">
        <v>4785</v>
      </c>
      <c r="I7">
        <v>5540</v>
      </c>
      <c r="J7">
        <v>257</v>
      </c>
      <c r="K7">
        <v>82</v>
      </c>
      <c r="L7">
        <v>36</v>
      </c>
      <c r="M7">
        <v>7125</v>
      </c>
      <c r="N7">
        <v>2718</v>
      </c>
      <c r="O7" s="11">
        <v>4968</v>
      </c>
      <c r="P7" s="11">
        <v>5357</v>
      </c>
      <c r="Q7" s="11">
        <v>3096</v>
      </c>
      <c r="R7" s="11">
        <v>668</v>
      </c>
      <c r="S7" s="11">
        <v>2450</v>
      </c>
      <c r="T7" s="11">
        <v>2740</v>
      </c>
      <c r="U7" s="11">
        <v>1371</v>
      </c>
      <c r="X7" s="11">
        <v>10325</v>
      </c>
      <c r="Y7">
        <v>107</v>
      </c>
    </row>
    <row r="8" spans="1:25" x14ac:dyDescent="0.25">
      <c r="A8" s="7">
        <v>7</v>
      </c>
      <c r="B8" s="8">
        <f>VLOOKUP(D3,F2:N540,9,FALSE)</f>
        <v>0</v>
      </c>
      <c r="E8" s="2">
        <v>7</v>
      </c>
      <c r="F8" s="3" t="s">
        <v>485</v>
      </c>
      <c r="G8" s="1" t="s">
        <v>1054</v>
      </c>
      <c r="H8">
        <v>37076</v>
      </c>
      <c r="I8">
        <v>122709</v>
      </c>
      <c r="J8">
        <v>995</v>
      </c>
      <c r="K8">
        <v>10822</v>
      </c>
      <c r="L8">
        <v>684</v>
      </c>
      <c r="M8">
        <v>103876</v>
      </c>
      <c r="N8">
        <v>25153</v>
      </c>
      <c r="O8" s="11">
        <v>80695</v>
      </c>
      <c r="P8" s="11">
        <v>79090</v>
      </c>
      <c r="Q8" s="11">
        <v>40421</v>
      </c>
      <c r="R8" s="11">
        <v>10288</v>
      </c>
      <c r="S8" s="11">
        <v>39332</v>
      </c>
      <c r="T8" s="11">
        <v>49013</v>
      </c>
      <c r="U8" s="11">
        <v>20731</v>
      </c>
      <c r="X8" s="11">
        <v>159785</v>
      </c>
      <c r="Y8">
        <v>18255</v>
      </c>
    </row>
    <row r="9" spans="1:25" x14ac:dyDescent="0.25">
      <c r="A9" s="7">
        <v>8</v>
      </c>
      <c r="B9" s="8">
        <f>VLOOKUP(D3,F2:O540,10,FALSE)</f>
        <v>0</v>
      </c>
      <c r="E9" s="2">
        <v>8</v>
      </c>
      <c r="F9" s="3" t="s">
        <v>486</v>
      </c>
      <c r="G9" s="1" t="s">
        <v>1055</v>
      </c>
      <c r="H9">
        <v>2751</v>
      </c>
      <c r="I9">
        <v>18216</v>
      </c>
      <c r="J9">
        <v>1874</v>
      </c>
      <c r="K9">
        <v>83</v>
      </c>
      <c r="L9">
        <v>25</v>
      </c>
      <c r="M9">
        <v>16046</v>
      </c>
      <c r="N9">
        <v>2307</v>
      </c>
      <c r="O9" s="11">
        <v>10520</v>
      </c>
      <c r="P9" s="11">
        <v>10447</v>
      </c>
      <c r="Q9" s="11">
        <v>5327</v>
      </c>
      <c r="R9" s="11">
        <v>1289</v>
      </c>
      <c r="S9" s="11">
        <v>4621</v>
      </c>
      <c r="T9" s="11">
        <v>6442</v>
      </c>
      <c r="U9" s="11">
        <v>3288</v>
      </c>
      <c r="X9" s="11">
        <v>20967</v>
      </c>
      <c r="Y9">
        <v>632</v>
      </c>
    </row>
    <row r="10" spans="1:25" x14ac:dyDescent="0.25">
      <c r="A10" s="7">
        <v>9</v>
      </c>
      <c r="B10" s="8">
        <f>VLOOKUP(D3,F2:P540,11,FALSE)</f>
        <v>0</v>
      </c>
      <c r="E10" s="2">
        <v>9</v>
      </c>
      <c r="F10" s="3" t="s">
        <v>487</v>
      </c>
      <c r="G10" s="1" t="s">
        <v>1056</v>
      </c>
      <c r="H10">
        <v>13347</v>
      </c>
      <c r="I10">
        <v>135919</v>
      </c>
      <c r="J10">
        <v>1676</v>
      </c>
      <c r="K10">
        <v>1147</v>
      </c>
      <c r="L10">
        <v>242</v>
      </c>
      <c r="M10">
        <v>132344</v>
      </c>
      <c r="N10">
        <v>8844</v>
      </c>
      <c r="O10" s="11">
        <v>75008</v>
      </c>
      <c r="P10" s="11">
        <v>74258</v>
      </c>
      <c r="Q10" s="11">
        <v>36518</v>
      </c>
      <c r="R10" s="11">
        <v>7980</v>
      </c>
      <c r="S10" s="11">
        <v>30563</v>
      </c>
      <c r="T10" s="11">
        <v>51618</v>
      </c>
      <c r="U10" s="11">
        <v>22587</v>
      </c>
      <c r="X10" s="11">
        <v>149266</v>
      </c>
      <c r="Y10">
        <v>5013</v>
      </c>
    </row>
    <row r="11" spans="1:25" x14ac:dyDescent="0.25">
      <c r="A11" s="7">
        <v>10</v>
      </c>
      <c r="B11" s="8">
        <f>VLOOKUP(D3,F2:Q540,12,FALSE)</f>
        <v>0</v>
      </c>
      <c r="E11" s="2">
        <v>10</v>
      </c>
      <c r="F11" s="3" t="s">
        <v>488</v>
      </c>
      <c r="G11" s="1" t="s">
        <v>1057</v>
      </c>
      <c r="H11">
        <v>79621</v>
      </c>
      <c r="I11">
        <v>92084</v>
      </c>
      <c r="J11">
        <v>3410</v>
      </c>
      <c r="K11">
        <v>4059</v>
      </c>
      <c r="L11">
        <v>180</v>
      </c>
      <c r="M11">
        <v>108854</v>
      </c>
      <c r="N11">
        <v>44085</v>
      </c>
      <c r="O11" s="11">
        <v>82046</v>
      </c>
      <c r="P11" s="11">
        <v>89659</v>
      </c>
      <c r="Q11" s="11">
        <v>48166</v>
      </c>
      <c r="R11" s="11">
        <v>14049</v>
      </c>
      <c r="S11" s="11">
        <v>40027</v>
      </c>
      <c r="T11" s="11">
        <v>46008</v>
      </c>
      <c r="U11" s="11">
        <v>23455</v>
      </c>
      <c r="X11" s="11">
        <v>171705</v>
      </c>
      <c r="Y11">
        <v>11117</v>
      </c>
    </row>
    <row r="12" spans="1:25" x14ac:dyDescent="0.25">
      <c r="A12" s="7">
        <v>11</v>
      </c>
      <c r="B12" s="8">
        <f>VLOOKUP(D3,F2:R540,13,FALSE)</f>
        <v>0</v>
      </c>
      <c r="E12" s="2">
        <v>11</v>
      </c>
      <c r="F12" s="3" t="s">
        <v>489</v>
      </c>
      <c r="G12" s="1" t="s">
        <v>1058</v>
      </c>
      <c r="H12">
        <v>5250</v>
      </c>
      <c r="I12">
        <v>9415</v>
      </c>
      <c r="J12">
        <v>359</v>
      </c>
      <c r="K12">
        <v>116</v>
      </c>
      <c r="L12">
        <v>12</v>
      </c>
      <c r="M12">
        <v>10858</v>
      </c>
      <c r="N12">
        <v>3118</v>
      </c>
      <c r="O12" s="11">
        <v>7100</v>
      </c>
      <c r="P12" s="11">
        <v>7565</v>
      </c>
      <c r="Q12" s="11">
        <v>4104</v>
      </c>
      <c r="R12" s="11">
        <v>994</v>
      </c>
      <c r="S12" s="11">
        <v>3436</v>
      </c>
      <c r="T12" s="11">
        <v>4033</v>
      </c>
      <c r="U12" s="11">
        <v>2098</v>
      </c>
      <c r="X12" s="11">
        <v>14665</v>
      </c>
      <c r="Y12">
        <v>202</v>
      </c>
    </row>
    <row r="13" spans="1:25" x14ac:dyDescent="0.25">
      <c r="A13" s="7">
        <v>12</v>
      </c>
      <c r="B13" s="8">
        <f>VLOOKUP(D3,F2:S540,14,FALSE)</f>
        <v>0</v>
      </c>
      <c r="E13" s="2">
        <v>12</v>
      </c>
      <c r="F13" s="3" t="s">
        <v>490</v>
      </c>
      <c r="G13" s="1" t="s">
        <v>1059</v>
      </c>
      <c r="H13">
        <v>5482</v>
      </c>
      <c r="I13">
        <v>66434</v>
      </c>
      <c r="J13">
        <v>5661</v>
      </c>
      <c r="K13">
        <v>546</v>
      </c>
      <c r="L13">
        <v>122</v>
      </c>
      <c r="M13">
        <v>58975</v>
      </c>
      <c r="N13">
        <v>5441</v>
      </c>
      <c r="O13" s="11">
        <v>35740</v>
      </c>
      <c r="P13" s="11">
        <v>36176</v>
      </c>
      <c r="Q13" s="11">
        <v>15996</v>
      </c>
      <c r="R13" s="11">
        <v>5095</v>
      </c>
      <c r="S13" s="11">
        <v>18183</v>
      </c>
      <c r="T13" s="11">
        <v>22555</v>
      </c>
      <c r="U13" s="11">
        <v>10087</v>
      </c>
      <c r="X13" s="11">
        <v>71916</v>
      </c>
      <c r="Y13">
        <v>1171</v>
      </c>
    </row>
    <row r="14" spans="1:25" x14ac:dyDescent="0.25">
      <c r="A14" s="7">
        <v>13</v>
      </c>
      <c r="B14" s="8">
        <f>VLOOKUP(D3,F2:T540,15,FALSE)</f>
        <v>0</v>
      </c>
      <c r="E14" s="2">
        <v>13</v>
      </c>
      <c r="F14" s="3" t="s">
        <v>491</v>
      </c>
      <c r="G14" s="1" t="s">
        <v>1060</v>
      </c>
      <c r="H14">
        <v>25040</v>
      </c>
      <c r="I14">
        <v>12738</v>
      </c>
      <c r="J14">
        <v>1748</v>
      </c>
      <c r="K14">
        <v>2047</v>
      </c>
      <c r="L14">
        <v>36</v>
      </c>
      <c r="M14">
        <v>23254</v>
      </c>
      <c r="N14">
        <v>10194</v>
      </c>
      <c r="O14" s="12">
        <v>16232</v>
      </c>
      <c r="P14" s="12">
        <v>21546</v>
      </c>
      <c r="Q14" s="12">
        <v>10043</v>
      </c>
      <c r="R14" s="12">
        <v>3592</v>
      </c>
      <c r="S14" s="12">
        <v>10870</v>
      </c>
      <c r="T14" s="12">
        <v>8885</v>
      </c>
      <c r="U14" s="12">
        <v>4388</v>
      </c>
      <c r="X14" s="12">
        <v>37778</v>
      </c>
      <c r="Y14">
        <v>499</v>
      </c>
    </row>
    <row r="15" spans="1:25" x14ac:dyDescent="0.25">
      <c r="A15" s="7">
        <v>14</v>
      </c>
      <c r="B15" s="8">
        <f>VLOOKUP(D3,F2:U540,16,FALSE)</f>
        <v>0</v>
      </c>
      <c r="E15" s="2">
        <v>14</v>
      </c>
      <c r="F15" s="3" t="s">
        <v>492</v>
      </c>
      <c r="G15" s="1" t="s">
        <v>1061</v>
      </c>
      <c r="H15">
        <v>2397</v>
      </c>
      <c r="I15">
        <v>12270</v>
      </c>
      <c r="J15">
        <v>2030</v>
      </c>
      <c r="K15">
        <v>87</v>
      </c>
      <c r="L15">
        <v>15</v>
      </c>
      <c r="M15">
        <v>10874</v>
      </c>
      <c r="N15">
        <v>1479</v>
      </c>
      <c r="O15" s="11">
        <v>7251</v>
      </c>
      <c r="P15" s="11">
        <v>7416</v>
      </c>
      <c r="Q15" s="11">
        <v>3141</v>
      </c>
      <c r="R15" s="11">
        <v>777</v>
      </c>
      <c r="S15" s="11">
        <v>2975</v>
      </c>
      <c r="T15" s="11">
        <v>4850</v>
      </c>
      <c r="U15" s="11">
        <v>2924</v>
      </c>
      <c r="X15" s="11">
        <v>14667</v>
      </c>
      <c r="Y15">
        <v>182</v>
      </c>
    </row>
    <row r="16" spans="1:25" x14ac:dyDescent="0.25">
      <c r="A16" s="7">
        <v>15</v>
      </c>
      <c r="B16" s="8"/>
      <c r="E16" s="2">
        <v>15</v>
      </c>
      <c r="F16" s="3" t="s">
        <v>493</v>
      </c>
      <c r="G16" s="1" t="s">
        <v>1062</v>
      </c>
      <c r="H16">
        <v>134802</v>
      </c>
      <c r="I16">
        <v>163130</v>
      </c>
      <c r="J16">
        <v>5357</v>
      </c>
      <c r="K16">
        <v>8807</v>
      </c>
      <c r="L16">
        <v>411</v>
      </c>
      <c r="M16">
        <v>198357</v>
      </c>
      <c r="N16">
        <v>80796</v>
      </c>
      <c r="O16" s="11">
        <v>147333</v>
      </c>
      <c r="P16" s="11">
        <v>150599</v>
      </c>
      <c r="Q16" s="11">
        <v>93646</v>
      </c>
      <c r="R16" s="11">
        <v>26690</v>
      </c>
      <c r="S16" s="11">
        <v>72120</v>
      </c>
      <c r="T16" s="11">
        <v>73403</v>
      </c>
      <c r="U16" s="11">
        <v>32073</v>
      </c>
      <c r="X16" s="11">
        <v>297932</v>
      </c>
      <c r="Y16">
        <v>4204</v>
      </c>
    </row>
    <row r="17" spans="1:25" x14ac:dyDescent="0.25">
      <c r="A17" s="7">
        <v>16</v>
      </c>
      <c r="B17" s="8"/>
      <c r="E17" s="2">
        <v>16</v>
      </c>
      <c r="F17" s="3" t="s">
        <v>494</v>
      </c>
      <c r="G17" s="1" t="s">
        <v>1063</v>
      </c>
      <c r="H17">
        <v>15952</v>
      </c>
      <c r="I17">
        <v>18214</v>
      </c>
      <c r="J17">
        <v>982</v>
      </c>
      <c r="K17">
        <v>1466</v>
      </c>
      <c r="L17">
        <v>93</v>
      </c>
      <c r="M17">
        <v>20405</v>
      </c>
      <c r="N17">
        <v>10233</v>
      </c>
      <c r="O17" s="11">
        <v>16257</v>
      </c>
      <c r="P17" s="11">
        <v>17909</v>
      </c>
      <c r="Q17" s="11">
        <v>11061</v>
      </c>
      <c r="R17" s="11">
        <v>4304</v>
      </c>
      <c r="S17" s="11">
        <v>9277</v>
      </c>
      <c r="T17" s="11">
        <v>6569</v>
      </c>
      <c r="U17" s="11">
        <v>2955</v>
      </c>
      <c r="X17" s="11">
        <v>34166</v>
      </c>
      <c r="Y17">
        <v>987</v>
      </c>
    </row>
    <row r="18" spans="1:25" x14ac:dyDescent="0.25">
      <c r="A18" s="7">
        <v>17</v>
      </c>
      <c r="B18" s="8">
        <f>VLOOKUP(D3,F2:X540,19,FALSE)</f>
        <v>0</v>
      </c>
      <c r="E18" s="2">
        <v>17</v>
      </c>
      <c r="F18" s="3" t="s">
        <v>495</v>
      </c>
      <c r="G18" s="1" t="s">
        <v>1064</v>
      </c>
      <c r="H18">
        <v>7041</v>
      </c>
      <c r="I18">
        <v>37621</v>
      </c>
      <c r="J18">
        <v>1502</v>
      </c>
      <c r="K18">
        <v>572</v>
      </c>
      <c r="L18">
        <v>76</v>
      </c>
      <c r="M18">
        <v>36839</v>
      </c>
      <c r="N18">
        <v>5209</v>
      </c>
      <c r="O18" s="11">
        <v>22077</v>
      </c>
      <c r="P18" s="11">
        <v>22585</v>
      </c>
      <c r="Q18" s="11">
        <v>9540</v>
      </c>
      <c r="R18" s="11">
        <v>2540</v>
      </c>
      <c r="S18" s="11">
        <v>9281</v>
      </c>
      <c r="T18" s="11">
        <v>15107</v>
      </c>
      <c r="U18" s="11">
        <v>8194</v>
      </c>
      <c r="X18" s="11">
        <v>44662</v>
      </c>
      <c r="Y18">
        <v>464</v>
      </c>
    </row>
    <row r="19" spans="1:25" x14ac:dyDescent="0.25">
      <c r="A19" s="7">
        <v>18</v>
      </c>
      <c r="B19" s="8">
        <f>VLOOKUP(D3,F2:Y540,20,FALSE)</f>
        <v>0</v>
      </c>
      <c r="E19" s="2">
        <v>18</v>
      </c>
      <c r="F19" s="3" t="s">
        <v>496</v>
      </c>
      <c r="G19" s="1" t="s">
        <v>1065</v>
      </c>
      <c r="H19">
        <v>1858</v>
      </c>
      <c r="I19">
        <v>15090</v>
      </c>
      <c r="J19">
        <v>622</v>
      </c>
      <c r="K19">
        <v>585</v>
      </c>
      <c r="L19">
        <v>54</v>
      </c>
      <c r="M19">
        <v>14263</v>
      </c>
      <c r="N19">
        <v>1266</v>
      </c>
      <c r="O19" s="11">
        <v>7677</v>
      </c>
      <c r="P19" s="11">
        <v>9271</v>
      </c>
      <c r="Q19" s="11">
        <v>3943</v>
      </c>
      <c r="R19" s="11">
        <v>962</v>
      </c>
      <c r="S19" s="11">
        <v>4217</v>
      </c>
      <c r="T19" s="11">
        <v>5536</v>
      </c>
      <c r="U19" s="11">
        <v>2290</v>
      </c>
      <c r="X19" s="11">
        <v>16948</v>
      </c>
      <c r="Y19">
        <v>158</v>
      </c>
    </row>
    <row r="20" spans="1:25" x14ac:dyDescent="0.25">
      <c r="E20" s="2">
        <v>19</v>
      </c>
      <c r="F20" s="3" t="s">
        <v>497</v>
      </c>
      <c r="G20" s="1" t="s">
        <v>1066</v>
      </c>
      <c r="H20">
        <v>602040</v>
      </c>
      <c r="I20">
        <v>455386</v>
      </c>
      <c r="J20">
        <v>8846</v>
      </c>
      <c r="K20">
        <v>96396</v>
      </c>
      <c r="L20">
        <v>2037</v>
      </c>
      <c r="M20">
        <v>512484</v>
      </c>
      <c r="N20">
        <v>313503</v>
      </c>
      <c r="O20" s="11">
        <v>532284</v>
      </c>
      <c r="P20" s="11">
        <v>525142</v>
      </c>
      <c r="Q20" s="11">
        <v>305257</v>
      </c>
      <c r="R20" s="11">
        <v>95709</v>
      </c>
      <c r="S20" s="11">
        <v>289379</v>
      </c>
      <c r="T20" s="11">
        <v>258867</v>
      </c>
      <c r="U20" s="11">
        <v>108214</v>
      </c>
      <c r="X20" s="11">
        <v>1057426</v>
      </c>
      <c r="Y20">
        <v>124160</v>
      </c>
    </row>
    <row r="21" spans="1:25" x14ac:dyDescent="0.25">
      <c r="E21" s="2">
        <v>20</v>
      </c>
      <c r="F21" s="3" t="s">
        <v>498</v>
      </c>
      <c r="G21" s="1" t="s">
        <v>1067</v>
      </c>
      <c r="H21">
        <v>26816</v>
      </c>
      <c r="I21">
        <v>43913</v>
      </c>
      <c r="J21">
        <v>1827</v>
      </c>
      <c r="K21">
        <v>1202</v>
      </c>
      <c r="L21">
        <v>53</v>
      </c>
      <c r="M21">
        <v>52283</v>
      </c>
      <c r="N21">
        <v>14326</v>
      </c>
      <c r="O21" s="11">
        <v>34961</v>
      </c>
      <c r="P21" s="11">
        <v>35768</v>
      </c>
      <c r="Q21" s="11">
        <v>19037</v>
      </c>
      <c r="R21" s="11">
        <v>5012</v>
      </c>
      <c r="S21" s="11">
        <v>15099</v>
      </c>
      <c r="T21" s="11">
        <v>20288</v>
      </c>
      <c r="U21" s="11">
        <v>11293</v>
      </c>
      <c r="X21" s="11">
        <v>70729</v>
      </c>
      <c r="Y21">
        <v>1038</v>
      </c>
    </row>
    <row r="22" spans="1:25" x14ac:dyDescent="0.25">
      <c r="B22" t="s">
        <v>1192</v>
      </c>
      <c r="E22" s="2">
        <v>21</v>
      </c>
      <c r="F22" s="3" t="s">
        <v>499</v>
      </c>
      <c r="G22" s="1" t="s">
        <v>1068</v>
      </c>
      <c r="H22">
        <v>6325</v>
      </c>
      <c r="I22">
        <v>61102</v>
      </c>
      <c r="J22">
        <v>354</v>
      </c>
      <c r="K22">
        <v>3650</v>
      </c>
      <c r="L22">
        <v>152</v>
      </c>
      <c r="M22">
        <v>55071</v>
      </c>
      <c r="N22">
        <v>4914</v>
      </c>
      <c r="O22" s="11">
        <v>32331</v>
      </c>
      <c r="P22" s="11">
        <v>35096</v>
      </c>
      <c r="Q22" s="11">
        <v>13870</v>
      </c>
      <c r="R22" s="11">
        <v>2861</v>
      </c>
      <c r="S22" s="11">
        <v>15388</v>
      </c>
      <c r="T22" s="11">
        <v>24112</v>
      </c>
      <c r="U22" s="11">
        <v>11196</v>
      </c>
      <c r="X22" s="11">
        <v>67427</v>
      </c>
      <c r="Y22">
        <v>3286</v>
      </c>
    </row>
    <row r="23" spans="1:25" x14ac:dyDescent="0.25">
      <c r="B23" t="s">
        <v>1175</v>
      </c>
      <c r="E23" s="2">
        <v>22</v>
      </c>
      <c r="F23" s="3" t="s">
        <v>500</v>
      </c>
      <c r="G23" s="1" t="s">
        <v>1069</v>
      </c>
      <c r="H23">
        <v>1676</v>
      </c>
      <c r="I23">
        <v>16575</v>
      </c>
      <c r="J23">
        <v>527</v>
      </c>
      <c r="K23">
        <v>138</v>
      </c>
      <c r="L23">
        <v>26</v>
      </c>
      <c r="M23">
        <v>16103</v>
      </c>
      <c r="N23">
        <v>1253</v>
      </c>
      <c r="O23" s="11">
        <v>8982</v>
      </c>
      <c r="P23" s="11">
        <v>9269</v>
      </c>
      <c r="Q23" s="11">
        <v>3426</v>
      </c>
      <c r="R23" s="11">
        <v>1010</v>
      </c>
      <c r="S23" s="11">
        <v>3479</v>
      </c>
      <c r="T23" s="11">
        <v>6515</v>
      </c>
      <c r="U23" s="11">
        <v>3821</v>
      </c>
      <c r="X23" s="11">
        <v>18251</v>
      </c>
      <c r="Y23">
        <v>204</v>
      </c>
    </row>
    <row r="24" spans="1:25" x14ac:dyDescent="0.25">
      <c r="B24" t="s">
        <v>1176</v>
      </c>
      <c r="E24" s="2">
        <v>23</v>
      </c>
      <c r="F24" s="3" t="s">
        <v>501</v>
      </c>
      <c r="G24" s="1" t="s">
        <v>1070</v>
      </c>
      <c r="H24">
        <v>11576</v>
      </c>
      <c r="I24">
        <v>47580</v>
      </c>
      <c r="J24">
        <v>3299</v>
      </c>
      <c r="K24">
        <v>361</v>
      </c>
      <c r="L24">
        <v>66</v>
      </c>
      <c r="M24">
        <v>46020</v>
      </c>
      <c r="N24">
        <v>8548</v>
      </c>
      <c r="O24" s="11">
        <v>29033</v>
      </c>
      <c r="P24" s="11">
        <v>30123</v>
      </c>
      <c r="Q24" s="11">
        <v>13049</v>
      </c>
      <c r="R24" s="11">
        <v>3642</v>
      </c>
      <c r="S24" s="11">
        <v>13573</v>
      </c>
      <c r="T24" s="11">
        <v>19529</v>
      </c>
      <c r="U24" s="11">
        <v>9363</v>
      </c>
      <c r="X24" s="11">
        <v>59156</v>
      </c>
      <c r="Y24">
        <v>862</v>
      </c>
    </row>
    <row r="25" spans="1:25" x14ac:dyDescent="0.25">
      <c r="B25" t="s">
        <v>1177</v>
      </c>
      <c r="E25" s="2">
        <v>24</v>
      </c>
      <c r="F25" s="3" t="s">
        <v>502</v>
      </c>
      <c r="G25" s="1" t="s">
        <v>1071</v>
      </c>
      <c r="H25">
        <v>47800</v>
      </c>
      <c r="I25">
        <v>41367</v>
      </c>
      <c r="J25">
        <v>980</v>
      </c>
      <c r="K25">
        <v>2043</v>
      </c>
      <c r="L25">
        <v>169</v>
      </c>
      <c r="M25">
        <v>55433</v>
      </c>
      <c r="N25">
        <v>25981</v>
      </c>
      <c r="O25" s="11">
        <v>42607</v>
      </c>
      <c r="P25" s="11">
        <v>46560</v>
      </c>
      <c r="Q25" s="11">
        <v>29170</v>
      </c>
      <c r="R25" s="11">
        <v>8431</v>
      </c>
      <c r="S25" s="11">
        <v>22797</v>
      </c>
      <c r="T25" s="11">
        <v>19982</v>
      </c>
      <c r="U25" s="11">
        <v>8787</v>
      </c>
      <c r="X25" s="11">
        <v>89167</v>
      </c>
      <c r="Y25">
        <v>4561</v>
      </c>
    </row>
    <row r="26" spans="1:25" x14ac:dyDescent="0.25">
      <c r="B26" t="s">
        <v>1178</v>
      </c>
      <c r="E26" s="2">
        <v>25</v>
      </c>
      <c r="F26" s="3" t="s">
        <v>503</v>
      </c>
      <c r="G26" s="1" t="s">
        <v>1072</v>
      </c>
      <c r="H26">
        <v>995</v>
      </c>
      <c r="I26">
        <v>5864</v>
      </c>
      <c r="J26">
        <v>289</v>
      </c>
      <c r="K26">
        <v>67</v>
      </c>
      <c r="L26">
        <v>14</v>
      </c>
      <c r="M26">
        <v>5654</v>
      </c>
      <c r="N26">
        <v>802</v>
      </c>
      <c r="O26" s="11">
        <v>3341</v>
      </c>
      <c r="P26" s="11">
        <v>3518</v>
      </c>
      <c r="Q26" s="11">
        <v>1495</v>
      </c>
      <c r="R26" s="11">
        <v>321</v>
      </c>
      <c r="S26" s="11">
        <v>1294</v>
      </c>
      <c r="T26" s="11">
        <v>2276</v>
      </c>
      <c r="U26" s="11">
        <v>1473</v>
      </c>
      <c r="X26" s="11">
        <v>6859</v>
      </c>
      <c r="Y26">
        <v>33</v>
      </c>
    </row>
    <row r="27" spans="1:25" x14ac:dyDescent="0.25">
      <c r="B27" t="s">
        <v>1179</v>
      </c>
      <c r="E27" s="2">
        <v>26</v>
      </c>
      <c r="F27" s="3" t="s">
        <v>504</v>
      </c>
      <c r="G27" s="1" t="s">
        <v>1073</v>
      </c>
      <c r="H27">
        <v>990</v>
      </c>
      <c r="I27">
        <v>4978</v>
      </c>
      <c r="J27">
        <v>253</v>
      </c>
      <c r="K27">
        <v>18</v>
      </c>
      <c r="L27">
        <v>6</v>
      </c>
      <c r="M27">
        <v>5054</v>
      </c>
      <c r="N27">
        <v>573</v>
      </c>
      <c r="O27" s="11">
        <v>2935</v>
      </c>
      <c r="P27" s="11">
        <v>3033</v>
      </c>
      <c r="Q27" s="11">
        <v>1325</v>
      </c>
      <c r="R27" s="11">
        <v>335</v>
      </c>
      <c r="S27" s="11">
        <v>1329</v>
      </c>
      <c r="T27" s="11">
        <v>2134</v>
      </c>
      <c r="U27" s="11">
        <v>845</v>
      </c>
      <c r="X27" s="11">
        <v>5968</v>
      </c>
      <c r="Y27">
        <v>64</v>
      </c>
    </row>
    <row r="28" spans="1:25" x14ac:dyDescent="0.25">
      <c r="B28" t="s">
        <v>1180</v>
      </c>
      <c r="E28" s="2">
        <v>27</v>
      </c>
      <c r="F28" s="3" t="s">
        <v>505</v>
      </c>
      <c r="G28" s="1" t="s">
        <v>1074</v>
      </c>
      <c r="H28">
        <v>39820</v>
      </c>
      <c r="I28">
        <v>60393</v>
      </c>
      <c r="J28">
        <v>1123</v>
      </c>
      <c r="K28">
        <v>1147</v>
      </c>
      <c r="L28">
        <v>231</v>
      </c>
      <c r="M28">
        <v>69113</v>
      </c>
      <c r="N28">
        <v>24545</v>
      </c>
      <c r="O28" s="11">
        <v>50034</v>
      </c>
      <c r="P28" s="11">
        <v>50179</v>
      </c>
      <c r="Q28" s="11">
        <v>25373</v>
      </c>
      <c r="R28" s="11">
        <v>7323</v>
      </c>
      <c r="S28" s="11">
        <v>22093</v>
      </c>
      <c r="T28" s="11">
        <v>29747</v>
      </c>
      <c r="U28" s="11">
        <v>15677</v>
      </c>
      <c r="X28" s="11">
        <v>100213</v>
      </c>
      <c r="Y28">
        <v>4054</v>
      </c>
    </row>
    <row r="29" spans="1:25" x14ac:dyDescent="0.25">
      <c r="B29" t="s">
        <v>1181</v>
      </c>
      <c r="E29" s="2">
        <v>28</v>
      </c>
      <c r="F29" s="3" t="s">
        <v>506</v>
      </c>
      <c r="G29" s="1" t="s">
        <v>1075</v>
      </c>
      <c r="H29">
        <v>5330</v>
      </c>
      <c r="I29">
        <v>20883</v>
      </c>
      <c r="J29">
        <v>193</v>
      </c>
      <c r="K29">
        <v>557</v>
      </c>
      <c r="L29">
        <v>33</v>
      </c>
      <c r="M29">
        <v>21324</v>
      </c>
      <c r="N29">
        <v>3228</v>
      </c>
      <c r="O29" s="11">
        <v>12475</v>
      </c>
      <c r="P29" s="11">
        <v>13738</v>
      </c>
      <c r="Q29" s="11">
        <v>4874</v>
      </c>
      <c r="R29" s="11">
        <v>2191</v>
      </c>
      <c r="S29" s="11">
        <v>5339</v>
      </c>
      <c r="T29" s="11">
        <v>9084</v>
      </c>
      <c r="U29" s="11">
        <v>4725</v>
      </c>
      <c r="X29" s="11">
        <v>26213</v>
      </c>
      <c r="Y29">
        <v>878</v>
      </c>
    </row>
    <row r="30" spans="1:25" x14ac:dyDescent="0.25">
      <c r="B30" t="s">
        <v>1182</v>
      </c>
      <c r="E30" s="2">
        <v>29</v>
      </c>
      <c r="F30" s="3" t="s">
        <v>507</v>
      </c>
      <c r="G30" s="1" t="s">
        <v>1076</v>
      </c>
      <c r="H30">
        <v>3877</v>
      </c>
      <c r="I30">
        <v>62779</v>
      </c>
      <c r="J30">
        <v>713</v>
      </c>
      <c r="K30">
        <v>257</v>
      </c>
      <c r="L30">
        <v>86</v>
      </c>
      <c r="M30">
        <v>61911</v>
      </c>
      <c r="N30">
        <v>2977</v>
      </c>
      <c r="O30" s="11">
        <v>33466</v>
      </c>
      <c r="P30" s="11">
        <v>33190</v>
      </c>
      <c r="Q30" s="11">
        <v>12964</v>
      </c>
      <c r="R30" s="11">
        <v>3284</v>
      </c>
      <c r="S30" s="11">
        <v>11507</v>
      </c>
      <c r="T30" s="11">
        <v>24564</v>
      </c>
      <c r="U30" s="11">
        <v>14337</v>
      </c>
      <c r="X30" s="11">
        <v>66656</v>
      </c>
      <c r="Y30">
        <v>712</v>
      </c>
    </row>
    <row r="31" spans="1:25" x14ac:dyDescent="0.25">
      <c r="B31" t="s">
        <v>1183</v>
      </c>
      <c r="E31" s="2">
        <v>30</v>
      </c>
      <c r="F31" s="3" t="s">
        <v>508</v>
      </c>
      <c r="G31" s="1" t="s">
        <v>1077</v>
      </c>
      <c r="H31">
        <v>25333</v>
      </c>
      <c r="I31">
        <v>95827</v>
      </c>
      <c r="J31">
        <v>604</v>
      </c>
      <c r="K31">
        <v>1266</v>
      </c>
      <c r="L31">
        <v>326</v>
      </c>
      <c r="M31">
        <v>89327</v>
      </c>
      <c r="N31">
        <v>14403</v>
      </c>
      <c r="O31" s="11">
        <v>61110</v>
      </c>
      <c r="P31" s="11">
        <v>60050</v>
      </c>
      <c r="Q31" s="11">
        <v>36001</v>
      </c>
      <c r="R31" s="11">
        <v>7134</v>
      </c>
      <c r="S31" s="11">
        <v>30848</v>
      </c>
      <c r="T31" s="11">
        <v>33496</v>
      </c>
      <c r="U31" s="11">
        <v>13681</v>
      </c>
      <c r="X31" s="11">
        <v>121160</v>
      </c>
      <c r="Y31">
        <v>15234</v>
      </c>
    </row>
    <row r="32" spans="1:25" x14ac:dyDescent="0.25">
      <c r="B32" t="s">
        <v>1184</v>
      </c>
      <c r="E32" s="2">
        <v>31</v>
      </c>
      <c r="F32" s="3" t="s">
        <v>509</v>
      </c>
      <c r="G32" s="1" t="s">
        <v>1078</v>
      </c>
      <c r="H32">
        <v>11122</v>
      </c>
      <c r="I32">
        <v>97006</v>
      </c>
      <c r="J32">
        <v>1088</v>
      </c>
      <c r="K32">
        <v>798</v>
      </c>
      <c r="L32">
        <v>144</v>
      </c>
      <c r="M32">
        <v>96289</v>
      </c>
      <c r="N32">
        <v>6606</v>
      </c>
      <c r="O32" s="11">
        <v>53468</v>
      </c>
      <c r="P32" s="11">
        <v>54660</v>
      </c>
      <c r="Q32" s="11">
        <v>24505</v>
      </c>
      <c r="R32" s="11">
        <v>6470</v>
      </c>
      <c r="S32" s="11">
        <v>21579</v>
      </c>
      <c r="T32" s="11">
        <v>37746</v>
      </c>
      <c r="U32" s="11">
        <v>17828</v>
      </c>
      <c r="X32" s="11">
        <v>108128</v>
      </c>
      <c r="Y32">
        <v>3203</v>
      </c>
    </row>
    <row r="33" spans="2:25" x14ac:dyDescent="0.25">
      <c r="B33" t="s">
        <v>1185</v>
      </c>
      <c r="E33" s="2">
        <v>32</v>
      </c>
      <c r="F33" s="3" t="s">
        <v>510</v>
      </c>
      <c r="G33" s="1" t="s">
        <v>1079</v>
      </c>
      <c r="H33">
        <v>1263</v>
      </c>
      <c r="I33">
        <v>16640</v>
      </c>
      <c r="J33">
        <v>485</v>
      </c>
      <c r="K33">
        <v>179</v>
      </c>
      <c r="L33">
        <v>17</v>
      </c>
      <c r="M33">
        <v>16035</v>
      </c>
      <c r="N33">
        <v>1065</v>
      </c>
      <c r="O33" s="11">
        <v>8916</v>
      </c>
      <c r="P33" s="11">
        <v>8987</v>
      </c>
      <c r="Q33" s="11">
        <v>3348</v>
      </c>
      <c r="R33" s="11">
        <v>1048</v>
      </c>
      <c r="S33" s="11">
        <v>3144</v>
      </c>
      <c r="T33" s="11">
        <v>6513</v>
      </c>
      <c r="U33" s="11">
        <v>3850</v>
      </c>
      <c r="X33" s="11">
        <v>17903</v>
      </c>
      <c r="Y33">
        <v>122</v>
      </c>
    </row>
    <row r="34" spans="2:25" x14ac:dyDescent="0.25">
      <c r="B34" t="s">
        <v>1186</v>
      </c>
      <c r="E34" s="2">
        <v>33</v>
      </c>
      <c r="F34" s="3" t="s">
        <v>511</v>
      </c>
      <c r="G34" s="1" t="s">
        <v>1080</v>
      </c>
      <c r="H34">
        <v>240900</v>
      </c>
      <c r="I34">
        <v>263492</v>
      </c>
      <c r="J34">
        <v>6587</v>
      </c>
      <c r="K34">
        <v>22488</v>
      </c>
      <c r="L34">
        <v>1325</v>
      </c>
      <c r="M34">
        <v>303525</v>
      </c>
      <c r="N34">
        <v>139764</v>
      </c>
      <c r="O34" s="11">
        <v>250528</v>
      </c>
      <c r="P34" s="11">
        <v>253864</v>
      </c>
      <c r="Q34" s="11">
        <v>154578</v>
      </c>
      <c r="R34" s="11">
        <v>40619</v>
      </c>
      <c r="S34" s="11">
        <v>131383</v>
      </c>
      <c r="T34" s="11">
        <v>120201</v>
      </c>
      <c r="U34" s="11">
        <v>57611</v>
      </c>
      <c r="X34" s="11">
        <v>504392</v>
      </c>
      <c r="Y34">
        <v>30703</v>
      </c>
    </row>
    <row r="35" spans="2:25" x14ac:dyDescent="0.25">
      <c r="B35" t="s">
        <v>1187</v>
      </c>
      <c r="E35" s="2">
        <v>34</v>
      </c>
      <c r="F35" s="3" t="s">
        <v>512</v>
      </c>
      <c r="G35" s="1" t="s">
        <v>1081</v>
      </c>
      <c r="H35">
        <v>108372</v>
      </c>
      <c r="I35">
        <v>446182</v>
      </c>
      <c r="J35">
        <v>5833</v>
      </c>
      <c r="K35">
        <v>47659</v>
      </c>
      <c r="L35">
        <v>4192</v>
      </c>
      <c r="M35">
        <v>358880</v>
      </c>
      <c r="N35">
        <v>80944</v>
      </c>
      <c r="O35" s="11">
        <v>283602</v>
      </c>
      <c r="P35" s="11">
        <v>270952</v>
      </c>
      <c r="Q35" s="11">
        <v>147685</v>
      </c>
      <c r="R35" s="11">
        <v>47124</v>
      </c>
      <c r="S35" s="11">
        <v>143632</v>
      </c>
      <c r="T35" s="11">
        <v>146769</v>
      </c>
      <c r="U35" s="11">
        <v>69344</v>
      </c>
      <c r="X35" s="11">
        <v>554554</v>
      </c>
      <c r="Y35">
        <v>57046</v>
      </c>
    </row>
    <row r="36" spans="2:25" x14ac:dyDescent="0.25">
      <c r="B36" t="s">
        <v>1188</v>
      </c>
      <c r="E36" s="2">
        <v>35</v>
      </c>
      <c r="F36" s="3" t="s">
        <v>513</v>
      </c>
      <c r="G36" s="1" t="s">
        <v>1082</v>
      </c>
      <c r="H36">
        <v>7314</v>
      </c>
      <c r="I36">
        <v>11165</v>
      </c>
      <c r="J36">
        <v>220</v>
      </c>
      <c r="K36">
        <v>130</v>
      </c>
      <c r="L36">
        <v>29</v>
      </c>
      <c r="M36">
        <v>13295</v>
      </c>
      <c r="N36">
        <v>4343</v>
      </c>
      <c r="O36" s="11">
        <v>9094</v>
      </c>
      <c r="P36" s="11">
        <v>9385</v>
      </c>
      <c r="Q36" s="11">
        <v>4814</v>
      </c>
      <c r="R36" s="11">
        <v>1124</v>
      </c>
      <c r="S36" s="11">
        <v>4149</v>
      </c>
      <c r="T36" s="11">
        <v>5830</v>
      </c>
      <c r="U36" s="11">
        <v>2562</v>
      </c>
      <c r="X36" s="11">
        <v>18479</v>
      </c>
      <c r="Y36">
        <v>462</v>
      </c>
    </row>
    <row r="37" spans="2:25" x14ac:dyDescent="0.25">
      <c r="B37" t="s">
        <v>1189</v>
      </c>
      <c r="E37" s="2">
        <v>36</v>
      </c>
      <c r="F37" s="3" t="s">
        <v>514</v>
      </c>
      <c r="G37" s="1" t="s">
        <v>1083</v>
      </c>
      <c r="H37">
        <v>122713</v>
      </c>
      <c r="I37">
        <v>169063</v>
      </c>
      <c r="J37">
        <v>3919</v>
      </c>
      <c r="K37">
        <v>11363</v>
      </c>
      <c r="L37">
        <v>878</v>
      </c>
      <c r="M37">
        <v>199308</v>
      </c>
      <c r="N37">
        <v>69507</v>
      </c>
      <c r="O37" s="11">
        <v>143006</v>
      </c>
      <c r="P37" s="11">
        <v>148770</v>
      </c>
      <c r="Q37" s="11">
        <v>84623</v>
      </c>
      <c r="R37" s="11">
        <v>25623</v>
      </c>
      <c r="S37" s="11">
        <v>71001</v>
      </c>
      <c r="T37" s="11">
        <v>78137</v>
      </c>
      <c r="U37" s="11">
        <v>32392</v>
      </c>
      <c r="X37" s="11">
        <v>291776</v>
      </c>
      <c r="Y37">
        <v>6801</v>
      </c>
    </row>
    <row r="38" spans="2:25" x14ac:dyDescent="0.25">
      <c r="E38" s="2">
        <v>37</v>
      </c>
      <c r="F38" s="3" t="s">
        <v>515</v>
      </c>
      <c r="G38" s="1" t="s">
        <v>1084</v>
      </c>
      <c r="H38">
        <v>124083</v>
      </c>
      <c r="I38">
        <v>362521</v>
      </c>
      <c r="J38">
        <v>8176</v>
      </c>
      <c r="K38">
        <v>20010</v>
      </c>
      <c r="L38">
        <v>2102</v>
      </c>
      <c r="M38">
        <v>356918</v>
      </c>
      <c r="N38">
        <v>76398</v>
      </c>
      <c r="O38" s="11">
        <v>233469</v>
      </c>
      <c r="P38" s="11">
        <v>253135</v>
      </c>
      <c r="Q38" s="11">
        <v>122215</v>
      </c>
      <c r="R38" s="11">
        <v>53662</v>
      </c>
      <c r="S38" s="11">
        <v>113818</v>
      </c>
      <c r="T38" s="11">
        <v>134598</v>
      </c>
      <c r="U38" s="11">
        <v>62311</v>
      </c>
      <c r="X38" s="11">
        <v>486604</v>
      </c>
      <c r="Y38">
        <v>23000</v>
      </c>
    </row>
    <row r="39" spans="2:25" x14ac:dyDescent="0.25">
      <c r="E39" s="2">
        <v>38</v>
      </c>
      <c r="F39" s="3" t="s">
        <v>516</v>
      </c>
      <c r="G39" s="1" t="s">
        <v>1085</v>
      </c>
      <c r="H39">
        <v>0</v>
      </c>
      <c r="I39">
        <v>0</v>
      </c>
      <c r="J39">
        <v>0</v>
      </c>
      <c r="K39">
        <v>0</v>
      </c>
      <c r="L39">
        <v>0</v>
      </c>
      <c r="M39">
        <v>0</v>
      </c>
      <c r="N39">
        <v>0</v>
      </c>
      <c r="O39" s="11">
        <v>0</v>
      </c>
      <c r="P39" s="11">
        <v>0</v>
      </c>
      <c r="Q39" s="11">
        <v>0</v>
      </c>
      <c r="R39" s="11">
        <v>0</v>
      </c>
      <c r="S39" s="11">
        <v>0</v>
      </c>
      <c r="T39" s="11">
        <v>0</v>
      </c>
      <c r="U39" s="11">
        <v>0</v>
      </c>
      <c r="X39" s="11">
        <v>0</v>
      </c>
      <c r="Y39">
        <v>0</v>
      </c>
    </row>
    <row r="40" spans="2:25" x14ac:dyDescent="0.25">
      <c r="E40" s="2">
        <v>39</v>
      </c>
      <c r="F40" s="3" t="s">
        <v>517</v>
      </c>
      <c r="G40" s="1" t="s">
        <v>1086</v>
      </c>
      <c r="H40">
        <v>57485</v>
      </c>
      <c r="I40">
        <v>84510</v>
      </c>
      <c r="J40">
        <v>1664</v>
      </c>
      <c r="K40">
        <v>5306</v>
      </c>
      <c r="L40">
        <v>498</v>
      </c>
      <c r="M40">
        <v>88392</v>
      </c>
      <c r="N40">
        <v>36344</v>
      </c>
      <c r="O40" s="11">
        <v>67633</v>
      </c>
      <c r="P40" s="11">
        <v>74362</v>
      </c>
      <c r="Q40" s="11">
        <v>40445</v>
      </c>
      <c r="R40" s="11">
        <v>11267</v>
      </c>
      <c r="S40" s="11">
        <v>36501</v>
      </c>
      <c r="T40" s="11">
        <v>36380</v>
      </c>
      <c r="U40" s="11">
        <v>17402</v>
      </c>
      <c r="X40" s="11">
        <v>141995</v>
      </c>
      <c r="Y40">
        <v>9791</v>
      </c>
    </row>
    <row r="41" spans="2:25" x14ac:dyDescent="0.25">
      <c r="E41" s="2">
        <v>40</v>
      </c>
      <c r="F41" s="3" t="s">
        <v>518</v>
      </c>
      <c r="G41" s="1" t="s">
        <v>1087</v>
      </c>
      <c r="H41">
        <v>25855</v>
      </c>
      <c r="I41">
        <v>92263</v>
      </c>
      <c r="J41">
        <v>1225</v>
      </c>
      <c r="K41">
        <v>3424</v>
      </c>
      <c r="L41">
        <v>142</v>
      </c>
      <c r="M41">
        <v>96465</v>
      </c>
      <c r="N41">
        <v>13581</v>
      </c>
      <c r="O41" s="11">
        <v>55978</v>
      </c>
      <c r="P41" s="11">
        <v>62140</v>
      </c>
      <c r="Q41" s="11">
        <v>25773</v>
      </c>
      <c r="R41" s="11">
        <v>11584</v>
      </c>
      <c r="S41" s="11">
        <v>25784</v>
      </c>
      <c r="T41" s="11">
        <v>36526</v>
      </c>
      <c r="U41" s="11">
        <v>18451</v>
      </c>
      <c r="X41" s="11">
        <v>118118</v>
      </c>
      <c r="Y41">
        <v>3281</v>
      </c>
    </row>
    <row r="42" spans="2:25" x14ac:dyDescent="0.25">
      <c r="E42" s="2">
        <v>41</v>
      </c>
      <c r="F42" s="3" t="s">
        <v>519</v>
      </c>
      <c r="G42" s="1" t="s">
        <v>1088</v>
      </c>
      <c r="H42">
        <v>18605</v>
      </c>
      <c r="I42">
        <v>42617</v>
      </c>
      <c r="J42">
        <v>368</v>
      </c>
      <c r="K42">
        <v>717</v>
      </c>
      <c r="L42">
        <v>402</v>
      </c>
      <c r="M42">
        <v>41601</v>
      </c>
      <c r="N42">
        <v>11975</v>
      </c>
      <c r="O42" s="11">
        <v>30256</v>
      </c>
      <c r="P42" s="11">
        <v>30966</v>
      </c>
      <c r="Q42" s="11">
        <v>15492</v>
      </c>
      <c r="R42" s="11">
        <v>3624</v>
      </c>
      <c r="S42" s="11">
        <v>15689</v>
      </c>
      <c r="T42" s="11">
        <v>18876</v>
      </c>
      <c r="U42" s="11">
        <v>7541</v>
      </c>
      <c r="X42" s="11">
        <v>61222</v>
      </c>
      <c r="Y42">
        <v>6159</v>
      </c>
    </row>
    <row r="43" spans="2:25" x14ac:dyDescent="0.25">
      <c r="E43" s="2">
        <v>42</v>
      </c>
      <c r="F43" s="3" t="s">
        <v>520</v>
      </c>
      <c r="G43" s="1" t="s">
        <v>1089</v>
      </c>
      <c r="H43">
        <v>31166</v>
      </c>
      <c r="I43">
        <v>102251</v>
      </c>
      <c r="J43">
        <v>1360</v>
      </c>
      <c r="K43">
        <v>2278</v>
      </c>
      <c r="L43">
        <v>291</v>
      </c>
      <c r="M43">
        <v>104966</v>
      </c>
      <c r="N43">
        <v>17100</v>
      </c>
      <c r="O43" s="11">
        <v>67426</v>
      </c>
      <c r="P43" s="11">
        <v>65991</v>
      </c>
      <c r="Q43" s="11">
        <v>29747</v>
      </c>
      <c r="R43" s="11">
        <v>24663</v>
      </c>
      <c r="S43" s="11">
        <v>25477</v>
      </c>
      <c r="T43" s="11">
        <v>33465</v>
      </c>
      <c r="U43" s="11">
        <v>20065</v>
      </c>
      <c r="X43" s="11">
        <v>133417</v>
      </c>
      <c r="Y43">
        <v>7422</v>
      </c>
    </row>
    <row r="44" spans="2:25" x14ac:dyDescent="0.25">
      <c r="E44" s="2">
        <v>43</v>
      </c>
      <c r="F44" s="3" t="s">
        <v>521</v>
      </c>
      <c r="G44" s="1" t="s">
        <v>1090</v>
      </c>
      <c r="H44">
        <v>30085</v>
      </c>
      <c r="I44">
        <v>59875</v>
      </c>
      <c r="J44">
        <v>899</v>
      </c>
      <c r="K44">
        <v>1750</v>
      </c>
      <c r="L44">
        <v>282</v>
      </c>
      <c r="M44">
        <v>56344</v>
      </c>
      <c r="N44">
        <v>18219</v>
      </c>
      <c r="O44" s="11">
        <v>43758</v>
      </c>
      <c r="P44" s="11">
        <v>46202</v>
      </c>
      <c r="Q44" s="11">
        <v>21461</v>
      </c>
      <c r="R44" s="11">
        <v>12435</v>
      </c>
      <c r="S44" s="11">
        <v>22376</v>
      </c>
      <c r="T44" s="11">
        <v>23504</v>
      </c>
      <c r="U44" s="11">
        <v>10184</v>
      </c>
      <c r="X44" s="11">
        <v>89960</v>
      </c>
      <c r="Y44">
        <v>12466</v>
      </c>
    </row>
    <row r="45" spans="2:25" x14ac:dyDescent="0.25">
      <c r="E45" s="2">
        <v>44</v>
      </c>
      <c r="F45" s="3" t="s">
        <v>522</v>
      </c>
      <c r="G45" s="1" t="s">
        <v>1091</v>
      </c>
      <c r="H45">
        <v>27697</v>
      </c>
      <c r="I45">
        <v>102042</v>
      </c>
      <c r="J45">
        <v>1068</v>
      </c>
      <c r="K45">
        <v>1113</v>
      </c>
      <c r="L45">
        <v>173</v>
      </c>
      <c r="M45">
        <v>105227</v>
      </c>
      <c r="N45">
        <v>18315</v>
      </c>
      <c r="O45" s="11">
        <v>64739</v>
      </c>
      <c r="P45" s="11">
        <v>65000</v>
      </c>
      <c r="Q45" s="11">
        <v>28258</v>
      </c>
      <c r="R45" s="11">
        <v>9268</v>
      </c>
      <c r="S45" s="11">
        <v>31643</v>
      </c>
      <c r="T45" s="11">
        <v>44050</v>
      </c>
      <c r="U45" s="11">
        <v>16520</v>
      </c>
      <c r="X45" s="11">
        <v>129739</v>
      </c>
      <c r="Y45">
        <v>3843</v>
      </c>
    </row>
    <row r="46" spans="2:25" x14ac:dyDescent="0.25">
      <c r="E46" s="2">
        <v>45</v>
      </c>
      <c r="F46" s="3" t="s">
        <v>523</v>
      </c>
      <c r="G46" s="1" t="s">
        <v>1092</v>
      </c>
      <c r="H46">
        <v>5156</v>
      </c>
      <c r="I46">
        <v>62110</v>
      </c>
      <c r="J46">
        <v>2101</v>
      </c>
      <c r="K46">
        <v>319</v>
      </c>
      <c r="L46">
        <v>85</v>
      </c>
      <c r="M46">
        <v>59587</v>
      </c>
      <c r="N46">
        <v>4306</v>
      </c>
      <c r="O46" s="11">
        <v>33335</v>
      </c>
      <c r="P46" s="11">
        <v>33931</v>
      </c>
      <c r="Q46" s="11">
        <v>14866</v>
      </c>
      <c r="R46" s="11">
        <v>3830</v>
      </c>
      <c r="S46" s="11">
        <v>12723</v>
      </c>
      <c r="T46" s="11">
        <v>23370</v>
      </c>
      <c r="U46" s="11">
        <v>12477</v>
      </c>
      <c r="X46" s="11">
        <v>67266</v>
      </c>
      <c r="Y46">
        <v>868</v>
      </c>
    </row>
    <row r="47" spans="2:25" x14ac:dyDescent="0.25">
      <c r="E47" s="2">
        <v>46</v>
      </c>
      <c r="F47" s="3" t="s">
        <v>524</v>
      </c>
      <c r="G47" s="1" t="s">
        <v>1093</v>
      </c>
      <c r="H47">
        <v>161</v>
      </c>
      <c r="I47">
        <v>2310</v>
      </c>
      <c r="J47">
        <v>23</v>
      </c>
      <c r="K47">
        <v>4</v>
      </c>
      <c r="L47">
        <v>2</v>
      </c>
      <c r="M47">
        <v>2321</v>
      </c>
      <c r="N47">
        <v>109</v>
      </c>
      <c r="O47" s="11">
        <v>1212</v>
      </c>
      <c r="P47" s="11">
        <v>1259</v>
      </c>
      <c r="Q47" s="11">
        <v>416</v>
      </c>
      <c r="R47" s="11">
        <v>95</v>
      </c>
      <c r="S47" s="11">
        <v>414</v>
      </c>
      <c r="T47" s="11">
        <v>1021</v>
      </c>
      <c r="U47" s="11">
        <v>525</v>
      </c>
      <c r="X47" s="11">
        <v>2471</v>
      </c>
      <c r="Y47">
        <v>12</v>
      </c>
    </row>
    <row r="48" spans="2:25" x14ac:dyDescent="0.25">
      <c r="E48" s="2">
        <v>47</v>
      </c>
      <c r="F48" s="3" t="s">
        <v>525</v>
      </c>
      <c r="G48" s="1" t="s">
        <v>1094</v>
      </c>
      <c r="H48">
        <v>1909</v>
      </c>
      <c r="I48">
        <v>22247</v>
      </c>
      <c r="J48">
        <v>1028</v>
      </c>
      <c r="K48">
        <v>158</v>
      </c>
      <c r="L48">
        <v>28</v>
      </c>
      <c r="M48">
        <v>20975</v>
      </c>
      <c r="N48">
        <v>1736</v>
      </c>
      <c r="O48" s="11">
        <v>11867</v>
      </c>
      <c r="P48" s="11">
        <v>12289</v>
      </c>
      <c r="Q48" s="11">
        <v>4691</v>
      </c>
      <c r="R48" s="11">
        <v>1044</v>
      </c>
      <c r="S48" s="11">
        <v>4231</v>
      </c>
      <c r="T48" s="11">
        <v>8902</v>
      </c>
      <c r="U48" s="11">
        <v>5288</v>
      </c>
      <c r="X48" s="11">
        <v>24156</v>
      </c>
      <c r="Y48">
        <v>231</v>
      </c>
    </row>
    <row r="49" spans="1:28" x14ac:dyDescent="0.25">
      <c r="E49" s="2">
        <v>48</v>
      </c>
      <c r="F49" s="3" t="s">
        <v>526</v>
      </c>
      <c r="G49" s="1" t="s">
        <v>1095</v>
      </c>
      <c r="H49">
        <v>4940</v>
      </c>
      <c r="I49">
        <v>13894</v>
      </c>
      <c r="J49">
        <v>172</v>
      </c>
      <c r="K49">
        <v>925</v>
      </c>
      <c r="L49">
        <v>129</v>
      </c>
      <c r="M49">
        <v>13580</v>
      </c>
      <c r="N49">
        <v>3123</v>
      </c>
      <c r="O49" s="11">
        <v>9128</v>
      </c>
      <c r="P49" s="11">
        <v>9706</v>
      </c>
      <c r="Q49" s="11">
        <v>4315</v>
      </c>
      <c r="R49" s="11">
        <v>1285</v>
      </c>
      <c r="S49" s="11">
        <v>4046</v>
      </c>
      <c r="T49" s="11">
        <v>6236</v>
      </c>
      <c r="U49" s="11">
        <v>2952</v>
      </c>
      <c r="X49" s="11">
        <v>18834</v>
      </c>
      <c r="Y49">
        <v>905</v>
      </c>
    </row>
    <row r="50" spans="1:28" x14ac:dyDescent="0.25">
      <c r="E50" s="2">
        <v>49</v>
      </c>
      <c r="F50" s="3" t="s">
        <v>527</v>
      </c>
      <c r="G50" s="1" t="s">
        <v>1096</v>
      </c>
      <c r="H50">
        <v>32010</v>
      </c>
      <c r="I50">
        <v>113176</v>
      </c>
      <c r="J50">
        <v>1775</v>
      </c>
      <c r="K50">
        <v>1394</v>
      </c>
      <c r="L50">
        <v>292</v>
      </c>
      <c r="M50">
        <v>118240</v>
      </c>
      <c r="N50">
        <v>20377</v>
      </c>
      <c r="O50" s="11">
        <v>72126</v>
      </c>
      <c r="P50" s="11">
        <v>73060</v>
      </c>
      <c r="Q50" s="11">
        <v>30459</v>
      </c>
      <c r="R50" s="11">
        <v>10540</v>
      </c>
      <c r="S50" s="11">
        <v>31583</v>
      </c>
      <c r="T50" s="11">
        <v>49864</v>
      </c>
      <c r="U50" s="11">
        <v>22740</v>
      </c>
      <c r="X50" s="11">
        <v>145186</v>
      </c>
      <c r="Y50">
        <v>3108</v>
      </c>
    </row>
    <row r="51" spans="1:28" x14ac:dyDescent="0.25">
      <c r="E51" s="2">
        <v>50</v>
      </c>
      <c r="F51" s="3" t="s">
        <v>528</v>
      </c>
      <c r="G51" s="1" t="s">
        <v>1097</v>
      </c>
      <c r="H51">
        <v>51944</v>
      </c>
      <c r="I51">
        <v>58292</v>
      </c>
      <c r="J51">
        <v>1208</v>
      </c>
      <c r="K51">
        <v>1680</v>
      </c>
      <c r="L51">
        <v>349</v>
      </c>
      <c r="M51">
        <v>72862</v>
      </c>
      <c r="N51">
        <v>31281</v>
      </c>
      <c r="O51" s="11">
        <v>53785</v>
      </c>
      <c r="P51" s="11">
        <v>56451</v>
      </c>
      <c r="Q51" s="11">
        <v>33670</v>
      </c>
      <c r="R51" s="11">
        <v>9220</v>
      </c>
      <c r="S51" s="11">
        <v>28242</v>
      </c>
      <c r="T51" s="11">
        <v>27231</v>
      </c>
      <c r="U51" s="11">
        <v>11873</v>
      </c>
      <c r="X51" s="11">
        <v>110236</v>
      </c>
      <c r="Y51">
        <v>2856</v>
      </c>
    </row>
    <row r="52" spans="1:28" x14ac:dyDescent="0.25">
      <c r="E52" s="2">
        <v>51</v>
      </c>
      <c r="F52" s="3" t="s">
        <v>529</v>
      </c>
      <c r="G52" s="1" t="s">
        <v>1098</v>
      </c>
      <c r="H52">
        <v>4745</v>
      </c>
      <c r="I52">
        <v>16675</v>
      </c>
      <c r="J52">
        <v>326</v>
      </c>
      <c r="K52">
        <v>190</v>
      </c>
      <c r="L52">
        <v>36</v>
      </c>
      <c r="M52">
        <v>15876</v>
      </c>
      <c r="N52">
        <v>3497</v>
      </c>
      <c r="O52" s="11">
        <v>10513</v>
      </c>
      <c r="P52" s="11">
        <v>10907</v>
      </c>
      <c r="Q52" s="11">
        <v>5513</v>
      </c>
      <c r="R52" s="11">
        <v>1410</v>
      </c>
      <c r="S52" s="11">
        <v>4715</v>
      </c>
      <c r="T52" s="11">
        <v>6284</v>
      </c>
      <c r="U52" s="11">
        <v>3498</v>
      </c>
      <c r="X52" s="11">
        <v>21420</v>
      </c>
      <c r="Y52">
        <v>1495</v>
      </c>
    </row>
    <row r="53" spans="1:28" x14ac:dyDescent="0.25">
      <c r="E53" s="2">
        <v>52</v>
      </c>
      <c r="F53" s="3" t="s">
        <v>530</v>
      </c>
      <c r="G53" s="1" t="s">
        <v>1099</v>
      </c>
      <c r="H53">
        <v>7541</v>
      </c>
      <c r="I53">
        <v>33765</v>
      </c>
      <c r="J53">
        <v>982</v>
      </c>
      <c r="K53">
        <v>228</v>
      </c>
      <c r="L53">
        <v>49</v>
      </c>
      <c r="M53">
        <v>34499</v>
      </c>
      <c r="N53">
        <v>5162</v>
      </c>
      <c r="O53" s="11">
        <v>20389</v>
      </c>
      <c r="P53" s="11">
        <v>20917</v>
      </c>
      <c r="Q53" s="11">
        <v>10151</v>
      </c>
      <c r="R53" s="11">
        <v>2378</v>
      </c>
      <c r="S53" s="11">
        <v>8817</v>
      </c>
      <c r="T53" s="11">
        <v>12617</v>
      </c>
      <c r="U53" s="11">
        <v>7343</v>
      </c>
      <c r="X53" s="11">
        <v>41306</v>
      </c>
      <c r="Y53">
        <v>386</v>
      </c>
    </row>
    <row r="54" spans="1:28" x14ac:dyDescent="0.25">
      <c r="E54" s="2">
        <v>53</v>
      </c>
      <c r="F54" s="3" t="s">
        <v>531</v>
      </c>
      <c r="G54" s="1" t="s">
        <v>1100</v>
      </c>
      <c r="H54">
        <v>959</v>
      </c>
      <c r="I54">
        <v>12827</v>
      </c>
      <c r="J54">
        <v>655</v>
      </c>
      <c r="K54">
        <v>59</v>
      </c>
      <c r="L54">
        <v>16</v>
      </c>
      <c r="M54">
        <v>12033</v>
      </c>
      <c r="N54">
        <v>929</v>
      </c>
      <c r="O54" s="11">
        <v>6673</v>
      </c>
      <c r="P54" s="11">
        <v>7113</v>
      </c>
      <c r="Q54" s="11">
        <v>2666</v>
      </c>
      <c r="R54" s="11">
        <v>669</v>
      </c>
      <c r="S54" s="11">
        <v>2659</v>
      </c>
      <c r="T54" s="11">
        <v>5023</v>
      </c>
      <c r="U54" s="11">
        <v>2769</v>
      </c>
      <c r="X54" s="11">
        <v>13786</v>
      </c>
      <c r="Y54">
        <v>94</v>
      </c>
    </row>
    <row r="55" spans="1:28" x14ac:dyDescent="0.25">
      <c r="E55" s="2">
        <v>54</v>
      </c>
      <c r="F55" s="3" t="s">
        <v>532</v>
      </c>
      <c r="G55" s="1" t="s">
        <v>1101</v>
      </c>
      <c r="H55">
        <v>95062</v>
      </c>
      <c r="I55">
        <v>47810</v>
      </c>
      <c r="J55">
        <v>2749</v>
      </c>
      <c r="K55">
        <v>1178</v>
      </c>
      <c r="L55">
        <v>158</v>
      </c>
      <c r="M55">
        <v>83439</v>
      </c>
      <c r="N55">
        <v>51720</v>
      </c>
      <c r="O55" s="12">
        <v>68910</v>
      </c>
      <c r="P55" s="12">
        <v>73962</v>
      </c>
      <c r="Q55" s="12">
        <v>49615</v>
      </c>
      <c r="R55" s="12">
        <v>13099</v>
      </c>
      <c r="S55" s="12">
        <v>35739</v>
      </c>
      <c r="T55" s="12">
        <v>30920</v>
      </c>
      <c r="U55" s="12">
        <v>13499</v>
      </c>
      <c r="X55" s="12">
        <v>142872</v>
      </c>
      <c r="Y55">
        <v>3628</v>
      </c>
    </row>
    <row r="56" spans="1:28" x14ac:dyDescent="0.25">
      <c r="E56" s="2">
        <v>55</v>
      </c>
      <c r="F56" s="3" t="s">
        <v>533</v>
      </c>
      <c r="G56" s="1" t="s">
        <v>1102</v>
      </c>
      <c r="H56">
        <v>5376</v>
      </c>
      <c r="I56">
        <v>45086</v>
      </c>
      <c r="J56">
        <v>944</v>
      </c>
      <c r="K56">
        <v>1119</v>
      </c>
      <c r="L56">
        <v>64</v>
      </c>
      <c r="M56">
        <v>43872</v>
      </c>
      <c r="N56">
        <v>3970</v>
      </c>
      <c r="O56" s="11">
        <v>23580</v>
      </c>
      <c r="P56" s="11">
        <v>26882</v>
      </c>
      <c r="Q56" s="11">
        <v>9310</v>
      </c>
      <c r="R56" s="11">
        <v>3099</v>
      </c>
      <c r="S56" s="11">
        <v>10829</v>
      </c>
      <c r="T56" s="11">
        <v>16742</v>
      </c>
      <c r="U56" s="11">
        <v>10482</v>
      </c>
      <c r="X56" s="11">
        <v>50462</v>
      </c>
      <c r="Y56">
        <v>493</v>
      </c>
    </row>
    <row r="57" spans="1:28" x14ac:dyDescent="0.25">
      <c r="E57" s="2">
        <v>56</v>
      </c>
      <c r="F57" s="3" t="s">
        <v>534</v>
      </c>
      <c r="G57" s="1" t="s">
        <v>1103</v>
      </c>
      <c r="H57">
        <v>28882</v>
      </c>
      <c r="I57">
        <v>66055</v>
      </c>
      <c r="J57">
        <v>943</v>
      </c>
      <c r="K57">
        <v>1126</v>
      </c>
      <c r="L57">
        <v>133</v>
      </c>
      <c r="M57">
        <v>72848</v>
      </c>
      <c r="N57">
        <v>16065</v>
      </c>
      <c r="O57" s="11">
        <v>47350</v>
      </c>
      <c r="P57" s="11">
        <v>47587</v>
      </c>
      <c r="Q57" s="11">
        <v>24365</v>
      </c>
      <c r="R57" s="11">
        <v>8069</v>
      </c>
      <c r="S57" s="11">
        <v>21443</v>
      </c>
      <c r="T57" s="11">
        <v>29199</v>
      </c>
      <c r="U57" s="11">
        <v>11861</v>
      </c>
      <c r="X57" s="11">
        <v>94937</v>
      </c>
      <c r="Y57">
        <v>3822</v>
      </c>
    </row>
    <row r="58" spans="1:28" x14ac:dyDescent="0.25">
      <c r="E58" s="2">
        <v>57</v>
      </c>
      <c r="F58" s="3" t="s">
        <v>535</v>
      </c>
      <c r="G58" s="1" t="s">
        <v>1104</v>
      </c>
      <c r="H58">
        <v>7741</v>
      </c>
      <c r="I58">
        <v>16650</v>
      </c>
      <c r="J58">
        <v>295</v>
      </c>
      <c r="K58">
        <v>438</v>
      </c>
      <c r="L58">
        <v>64</v>
      </c>
      <c r="M58">
        <v>15252</v>
      </c>
      <c r="N58">
        <v>5272</v>
      </c>
      <c r="O58" s="11">
        <v>12389</v>
      </c>
      <c r="P58" s="11">
        <v>12002</v>
      </c>
      <c r="Q58" s="11">
        <v>6912</v>
      </c>
      <c r="R58" s="11">
        <v>3853</v>
      </c>
      <c r="S58" s="11">
        <v>5168</v>
      </c>
      <c r="T58" s="11">
        <v>5690</v>
      </c>
      <c r="U58" s="11">
        <v>2768</v>
      </c>
      <c r="X58" s="11">
        <v>24391</v>
      </c>
      <c r="Y58">
        <v>3070</v>
      </c>
    </row>
    <row r="59" spans="1:28" x14ac:dyDescent="0.25">
      <c r="E59" s="2">
        <v>58</v>
      </c>
      <c r="F59" s="3" t="s">
        <v>536</v>
      </c>
      <c r="G59" s="1" t="s">
        <v>1105</v>
      </c>
      <c r="H59">
        <v>14511</v>
      </c>
      <c r="I59">
        <v>42116</v>
      </c>
      <c r="J59">
        <v>1319</v>
      </c>
      <c r="K59">
        <v>1798</v>
      </c>
      <c r="L59">
        <v>250</v>
      </c>
      <c r="M59">
        <v>38123</v>
      </c>
      <c r="N59">
        <v>10976</v>
      </c>
      <c r="O59" s="11">
        <v>27965</v>
      </c>
      <c r="P59" s="11">
        <v>28662</v>
      </c>
      <c r="Q59" s="11">
        <v>17795</v>
      </c>
      <c r="R59" s="11">
        <v>4756</v>
      </c>
      <c r="S59" s="11">
        <v>15162</v>
      </c>
      <c r="T59" s="11">
        <v>13472</v>
      </c>
      <c r="U59" s="11">
        <v>5442</v>
      </c>
      <c r="X59" s="11">
        <v>56627</v>
      </c>
      <c r="Y59">
        <v>4161</v>
      </c>
    </row>
    <row r="60" spans="1:28" s="84" customFormat="1" x14ac:dyDescent="0.25">
      <c r="A60" s="83"/>
      <c r="D60" s="85"/>
      <c r="E60" s="85">
        <v>59</v>
      </c>
      <c r="F60" s="1" t="s">
        <v>537</v>
      </c>
      <c r="G60" s="1" t="s">
        <v>0</v>
      </c>
      <c r="H60" s="84">
        <v>18513</v>
      </c>
      <c r="I60" s="84">
        <v>13252</v>
      </c>
      <c r="J60" s="93">
        <v>411</v>
      </c>
      <c r="K60" s="93">
        <v>6511</v>
      </c>
      <c r="L60" s="93">
        <v>194</v>
      </c>
      <c r="M60" s="93">
        <v>13909</v>
      </c>
      <c r="N60" s="93">
        <v>10123</v>
      </c>
      <c r="O60" s="93">
        <v>15447</v>
      </c>
      <c r="P60" s="84">
        <v>16318</v>
      </c>
      <c r="Q60" s="84">
        <v>12468</v>
      </c>
      <c r="R60" s="84">
        <v>3255</v>
      </c>
      <c r="S60" s="84">
        <v>9287</v>
      </c>
      <c r="T60" s="84">
        <v>5358</v>
      </c>
      <c r="U60" s="84">
        <v>1397</v>
      </c>
      <c r="X60" s="84">
        <v>31765</v>
      </c>
      <c r="Y60" s="93">
        <v>617</v>
      </c>
      <c r="AA60" s="1" t="s">
        <v>0</v>
      </c>
      <c r="AB60" s="93">
        <v>15447</v>
      </c>
    </row>
    <row r="61" spans="1:28" x14ac:dyDescent="0.25">
      <c r="E61" s="2">
        <v>60</v>
      </c>
      <c r="F61" s="1" t="s">
        <v>538</v>
      </c>
      <c r="G61" s="1" t="s">
        <v>1</v>
      </c>
      <c r="H61">
        <v>1936</v>
      </c>
      <c r="I61">
        <v>18394</v>
      </c>
      <c r="J61" s="93">
        <v>51</v>
      </c>
      <c r="K61" s="93">
        <v>267</v>
      </c>
      <c r="L61" s="93">
        <v>24</v>
      </c>
      <c r="M61" s="93">
        <v>17147</v>
      </c>
      <c r="N61" s="93">
        <v>1320</v>
      </c>
      <c r="O61" s="93">
        <v>10309</v>
      </c>
      <c r="P61">
        <v>10021</v>
      </c>
      <c r="Q61">
        <v>5196</v>
      </c>
      <c r="R61">
        <v>1290</v>
      </c>
      <c r="S61">
        <v>4465</v>
      </c>
      <c r="T61">
        <v>7089</v>
      </c>
      <c r="U61">
        <v>2290</v>
      </c>
      <c r="X61">
        <v>20330</v>
      </c>
      <c r="Y61" s="93">
        <v>1521</v>
      </c>
      <c r="AA61" s="1" t="s">
        <v>1</v>
      </c>
      <c r="AB61" s="93">
        <v>10309</v>
      </c>
    </row>
    <row r="62" spans="1:28" x14ac:dyDescent="0.25">
      <c r="E62" s="2">
        <v>61</v>
      </c>
      <c r="F62" s="1" t="s">
        <v>539</v>
      </c>
      <c r="G62" s="1" t="s">
        <v>2</v>
      </c>
      <c r="H62">
        <v>8092</v>
      </c>
      <c r="I62">
        <v>65720</v>
      </c>
      <c r="J62" s="93">
        <v>426</v>
      </c>
      <c r="K62" s="93">
        <v>4759</v>
      </c>
      <c r="L62" s="93">
        <v>381</v>
      </c>
      <c r="M62" s="93">
        <v>37460</v>
      </c>
      <c r="N62" s="93">
        <v>7728</v>
      </c>
      <c r="O62" s="93">
        <v>38497</v>
      </c>
      <c r="P62">
        <v>35315</v>
      </c>
      <c r="Q62">
        <v>16046</v>
      </c>
      <c r="R62">
        <v>4747</v>
      </c>
      <c r="S62">
        <v>21000</v>
      </c>
      <c r="T62">
        <v>22044</v>
      </c>
      <c r="U62">
        <v>9975</v>
      </c>
      <c r="X62">
        <v>73812</v>
      </c>
      <c r="Y62" s="93">
        <v>23058</v>
      </c>
      <c r="AA62" s="1" t="s">
        <v>2</v>
      </c>
      <c r="AB62" s="93">
        <v>38497</v>
      </c>
    </row>
    <row r="63" spans="1:28" x14ac:dyDescent="0.25">
      <c r="E63" s="2">
        <v>62</v>
      </c>
      <c r="F63" s="1" t="s">
        <v>540</v>
      </c>
      <c r="G63" s="1" t="s">
        <v>3</v>
      </c>
      <c r="H63">
        <v>1891</v>
      </c>
      <c r="I63">
        <v>16648</v>
      </c>
      <c r="J63" s="93">
        <v>88</v>
      </c>
      <c r="K63" s="93">
        <v>645</v>
      </c>
      <c r="L63" s="93">
        <v>37</v>
      </c>
      <c r="M63" s="93">
        <v>10128</v>
      </c>
      <c r="N63" s="93">
        <v>1851</v>
      </c>
      <c r="O63" s="93">
        <v>9718</v>
      </c>
      <c r="P63">
        <v>8821</v>
      </c>
      <c r="Q63">
        <v>4804</v>
      </c>
      <c r="R63">
        <v>832</v>
      </c>
      <c r="S63">
        <v>6154</v>
      </c>
      <c r="T63">
        <v>4902</v>
      </c>
      <c r="U63">
        <v>1847</v>
      </c>
      <c r="X63">
        <v>18539</v>
      </c>
      <c r="Y63" s="93">
        <v>5790</v>
      </c>
      <c r="AA63" s="1" t="s">
        <v>3</v>
      </c>
      <c r="AB63" s="93">
        <v>9718</v>
      </c>
    </row>
    <row r="64" spans="1:28" x14ac:dyDescent="0.25">
      <c r="E64" s="2">
        <v>63</v>
      </c>
      <c r="F64" s="1" t="s">
        <v>541</v>
      </c>
      <c r="G64" s="1" t="s">
        <v>4</v>
      </c>
      <c r="H64">
        <v>28582</v>
      </c>
      <c r="I64">
        <v>54507</v>
      </c>
      <c r="J64" s="93">
        <v>538</v>
      </c>
      <c r="K64" s="93">
        <v>1281</v>
      </c>
      <c r="L64" s="93">
        <v>81</v>
      </c>
      <c r="M64" s="93">
        <v>23521</v>
      </c>
      <c r="N64" s="93">
        <v>13711</v>
      </c>
      <c r="O64" s="93">
        <v>43761</v>
      </c>
      <c r="P64">
        <v>39328</v>
      </c>
      <c r="Q64">
        <v>16721</v>
      </c>
      <c r="R64">
        <v>6862</v>
      </c>
      <c r="S64">
        <v>24907</v>
      </c>
      <c r="T64">
        <v>22687</v>
      </c>
      <c r="U64">
        <v>11912</v>
      </c>
      <c r="X64">
        <v>83089</v>
      </c>
      <c r="Y64" s="93">
        <v>43957</v>
      </c>
      <c r="AA64" s="1" t="s">
        <v>4</v>
      </c>
      <c r="AB64" s="93">
        <v>43761</v>
      </c>
    </row>
    <row r="65" spans="5:28" x14ac:dyDescent="0.25">
      <c r="E65" s="2">
        <v>64</v>
      </c>
      <c r="F65" s="1" t="s">
        <v>542</v>
      </c>
      <c r="G65" s="1" t="s">
        <v>5</v>
      </c>
      <c r="H65">
        <v>8164</v>
      </c>
      <c r="I65">
        <v>39659</v>
      </c>
      <c r="J65" s="93">
        <v>151</v>
      </c>
      <c r="K65" s="93">
        <v>967</v>
      </c>
      <c r="L65" s="93">
        <v>89</v>
      </c>
      <c r="M65" s="93">
        <v>34437</v>
      </c>
      <c r="N65" s="93">
        <v>5183</v>
      </c>
      <c r="O65" s="93">
        <v>24804</v>
      </c>
      <c r="P65">
        <v>23019</v>
      </c>
      <c r="Q65">
        <v>12979</v>
      </c>
      <c r="R65">
        <v>3155</v>
      </c>
      <c r="S65">
        <v>17138</v>
      </c>
      <c r="T65">
        <v>12003</v>
      </c>
      <c r="U65">
        <v>2548</v>
      </c>
      <c r="X65">
        <v>47823</v>
      </c>
      <c r="Y65" s="93">
        <v>6996</v>
      </c>
      <c r="AA65" s="1" t="s">
        <v>5</v>
      </c>
      <c r="AB65" s="93">
        <v>24804</v>
      </c>
    </row>
    <row r="66" spans="5:28" x14ac:dyDescent="0.25">
      <c r="E66" s="2">
        <v>65</v>
      </c>
      <c r="F66" s="1" t="s">
        <v>543</v>
      </c>
      <c r="G66" s="1" t="s">
        <v>6</v>
      </c>
      <c r="H66">
        <v>347</v>
      </c>
      <c r="I66">
        <v>2480</v>
      </c>
      <c r="J66" s="93">
        <v>81</v>
      </c>
      <c r="K66" s="93">
        <v>15</v>
      </c>
      <c r="L66" s="93">
        <v>7</v>
      </c>
      <c r="M66" s="93">
        <v>2430</v>
      </c>
      <c r="N66" s="93">
        <v>249</v>
      </c>
      <c r="O66" s="93">
        <v>1467</v>
      </c>
      <c r="P66">
        <v>1360</v>
      </c>
      <c r="Q66">
        <v>745</v>
      </c>
      <c r="R66">
        <v>176</v>
      </c>
      <c r="S66">
        <v>672</v>
      </c>
      <c r="T66">
        <v>802</v>
      </c>
      <c r="U66">
        <v>432</v>
      </c>
      <c r="X66">
        <v>2827</v>
      </c>
      <c r="Y66" s="93">
        <v>45</v>
      </c>
      <c r="AA66" s="1" t="s">
        <v>6</v>
      </c>
      <c r="AB66" s="93">
        <v>1467</v>
      </c>
    </row>
    <row r="67" spans="5:28" x14ac:dyDescent="0.25">
      <c r="E67" s="2">
        <v>66</v>
      </c>
      <c r="F67" s="1" t="s">
        <v>544</v>
      </c>
      <c r="G67" s="1" t="s">
        <v>7</v>
      </c>
      <c r="H67">
        <v>11</v>
      </c>
      <c r="I67">
        <v>174</v>
      </c>
      <c r="J67" s="93">
        <v>4</v>
      </c>
      <c r="K67" s="93">
        <v>0</v>
      </c>
      <c r="L67" s="93">
        <v>0</v>
      </c>
      <c r="M67" s="93">
        <v>171</v>
      </c>
      <c r="N67" s="93">
        <v>8</v>
      </c>
      <c r="O67" s="93">
        <v>95</v>
      </c>
      <c r="P67">
        <v>90</v>
      </c>
      <c r="Q67">
        <v>38</v>
      </c>
      <c r="R67">
        <v>17</v>
      </c>
      <c r="S67">
        <v>40</v>
      </c>
      <c r="T67">
        <v>65</v>
      </c>
      <c r="U67">
        <v>25</v>
      </c>
      <c r="X67">
        <v>185</v>
      </c>
      <c r="Y67" s="93">
        <v>2</v>
      </c>
      <c r="AA67" s="1" t="s">
        <v>7</v>
      </c>
      <c r="AB67" s="93">
        <v>95</v>
      </c>
    </row>
    <row r="68" spans="5:28" x14ac:dyDescent="0.25">
      <c r="E68" s="2">
        <v>67</v>
      </c>
      <c r="F68" s="1" t="s">
        <v>545</v>
      </c>
      <c r="G68" s="1" t="s">
        <v>8</v>
      </c>
      <c r="H68">
        <v>5009</v>
      </c>
      <c r="I68">
        <v>14445</v>
      </c>
      <c r="J68" s="93">
        <v>142</v>
      </c>
      <c r="K68" s="93">
        <v>1535</v>
      </c>
      <c r="L68" s="93">
        <v>176</v>
      </c>
      <c r="M68" s="93">
        <v>7564</v>
      </c>
      <c r="N68" s="93">
        <v>3641</v>
      </c>
      <c r="O68" s="93">
        <v>9928</v>
      </c>
      <c r="P68">
        <v>9526</v>
      </c>
      <c r="Q68">
        <v>5824</v>
      </c>
      <c r="R68">
        <v>1436</v>
      </c>
      <c r="S68">
        <v>5234</v>
      </c>
      <c r="T68">
        <v>5095</v>
      </c>
      <c r="U68">
        <v>1865</v>
      </c>
      <c r="X68">
        <v>19454</v>
      </c>
      <c r="Y68" s="93">
        <v>6396</v>
      </c>
      <c r="AA68" s="1" t="s">
        <v>8</v>
      </c>
      <c r="AB68" s="93">
        <v>9928</v>
      </c>
    </row>
    <row r="69" spans="5:28" x14ac:dyDescent="0.25">
      <c r="E69" s="2">
        <v>68</v>
      </c>
      <c r="F69" s="1" t="s">
        <v>546</v>
      </c>
      <c r="G69" s="1" t="s">
        <v>9</v>
      </c>
      <c r="H69">
        <v>177467</v>
      </c>
      <c r="I69">
        <v>158798</v>
      </c>
      <c r="J69" s="93">
        <v>2648</v>
      </c>
      <c r="K69" s="93">
        <v>9347</v>
      </c>
      <c r="L69" s="93">
        <v>1607</v>
      </c>
      <c r="M69" s="93">
        <v>177237</v>
      </c>
      <c r="N69" s="93">
        <v>95569</v>
      </c>
      <c r="O69" s="93">
        <v>169016</v>
      </c>
      <c r="P69">
        <v>167249</v>
      </c>
      <c r="Q69">
        <v>97269</v>
      </c>
      <c r="R69">
        <v>31154</v>
      </c>
      <c r="S69">
        <v>101110</v>
      </c>
      <c r="T69">
        <v>75510</v>
      </c>
      <c r="U69">
        <v>31222</v>
      </c>
      <c r="X69">
        <v>336265</v>
      </c>
      <c r="Y69" s="93">
        <v>49857</v>
      </c>
      <c r="AA69" s="1" t="s">
        <v>9</v>
      </c>
      <c r="AB69" s="93">
        <v>169016</v>
      </c>
    </row>
    <row r="70" spans="5:28" x14ac:dyDescent="0.25">
      <c r="E70" s="2">
        <v>69</v>
      </c>
      <c r="F70" s="1" t="s">
        <v>547</v>
      </c>
      <c r="G70" s="1" t="s">
        <v>10</v>
      </c>
      <c r="H70">
        <v>1070</v>
      </c>
      <c r="I70">
        <v>8862</v>
      </c>
      <c r="J70" s="93">
        <v>426</v>
      </c>
      <c r="K70" s="93">
        <v>70</v>
      </c>
      <c r="L70" s="93">
        <v>17</v>
      </c>
      <c r="M70" s="93">
        <v>8273</v>
      </c>
      <c r="N70" s="93">
        <v>890</v>
      </c>
      <c r="O70" s="93">
        <v>5294</v>
      </c>
      <c r="P70">
        <v>4638</v>
      </c>
      <c r="Q70">
        <v>2887</v>
      </c>
      <c r="R70">
        <v>793</v>
      </c>
      <c r="S70">
        <v>2565</v>
      </c>
      <c r="T70">
        <v>2420</v>
      </c>
      <c r="U70">
        <v>1267</v>
      </c>
      <c r="X70">
        <v>9932</v>
      </c>
      <c r="Y70" s="93">
        <v>256</v>
      </c>
      <c r="AA70" s="1" t="s">
        <v>10</v>
      </c>
      <c r="AB70" s="93">
        <v>5294</v>
      </c>
    </row>
    <row r="71" spans="5:28" x14ac:dyDescent="0.25">
      <c r="E71" s="2">
        <v>70</v>
      </c>
      <c r="F71" s="1" t="s">
        <v>548</v>
      </c>
      <c r="G71" s="1" t="s">
        <v>11</v>
      </c>
      <c r="H71">
        <v>498</v>
      </c>
      <c r="I71">
        <v>3338</v>
      </c>
      <c r="J71" s="93">
        <v>48</v>
      </c>
      <c r="K71" s="93">
        <v>12</v>
      </c>
      <c r="L71" s="93">
        <v>5</v>
      </c>
      <c r="M71" s="93">
        <v>3329</v>
      </c>
      <c r="N71" s="93">
        <v>393</v>
      </c>
      <c r="O71" s="93">
        <v>1984</v>
      </c>
      <c r="P71">
        <v>1852</v>
      </c>
      <c r="Q71">
        <v>841</v>
      </c>
      <c r="R71">
        <v>226</v>
      </c>
      <c r="S71">
        <v>810</v>
      </c>
      <c r="T71">
        <v>1086</v>
      </c>
      <c r="U71">
        <v>873</v>
      </c>
      <c r="X71">
        <v>3836</v>
      </c>
      <c r="Y71" s="93">
        <v>49</v>
      </c>
      <c r="AA71" s="1" t="s">
        <v>11</v>
      </c>
      <c r="AB71" s="93">
        <v>1984</v>
      </c>
    </row>
    <row r="72" spans="5:28" x14ac:dyDescent="0.25">
      <c r="E72" s="2">
        <v>71</v>
      </c>
      <c r="F72" s="1" t="s">
        <v>549</v>
      </c>
      <c r="G72" s="1" t="s">
        <v>12</v>
      </c>
      <c r="H72">
        <v>32436</v>
      </c>
      <c r="I72">
        <v>69936</v>
      </c>
      <c r="J72" s="93">
        <v>887</v>
      </c>
      <c r="K72" s="93">
        <v>17667</v>
      </c>
      <c r="L72" s="93">
        <v>817</v>
      </c>
      <c r="M72" s="93">
        <v>50083</v>
      </c>
      <c r="N72" s="93">
        <v>22209</v>
      </c>
      <c r="O72" s="93">
        <v>52565</v>
      </c>
      <c r="P72">
        <v>49807</v>
      </c>
      <c r="Q72">
        <v>30475</v>
      </c>
      <c r="R72">
        <v>8925</v>
      </c>
      <c r="S72">
        <v>27459</v>
      </c>
      <c r="T72">
        <v>26515</v>
      </c>
      <c r="U72">
        <v>8998</v>
      </c>
      <c r="X72">
        <v>102372</v>
      </c>
      <c r="Y72" s="93">
        <v>10709</v>
      </c>
      <c r="AA72" s="1" t="s">
        <v>12</v>
      </c>
      <c r="AB72" s="93">
        <v>52565</v>
      </c>
    </row>
    <row r="73" spans="5:28" x14ac:dyDescent="0.25">
      <c r="E73" s="2">
        <v>72</v>
      </c>
      <c r="F73" s="1" t="s">
        <v>550</v>
      </c>
      <c r="G73" s="1" t="s">
        <v>13</v>
      </c>
      <c r="H73">
        <v>20156</v>
      </c>
      <c r="I73">
        <v>48979</v>
      </c>
      <c r="J73" s="93">
        <v>779</v>
      </c>
      <c r="K73" s="93">
        <v>6321</v>
      </c>
      <c r="L73" s="93">
        <v>294</v>
      </c>
      <c r="M73" s="93">
        <v>47762</v>
      </c>
      <c r="N73" s="93">
        <v>11959</v>
      </c>
      <c r="O73" s="93">
        <v>35280</v>
      </c>
      <c r="P73">
        <v>33855</v>
      </c>
      <c r="Q73">
        <v>20492</v>
      </c>
      <c r="R73">
        <v>5308</v>
      </c>
      <c r="S73">
        <v>15068</v>
      </c>
      <c r="T73">
        <v>17602</v>
      </c>
      <c r="U73">
        <v>10665</v>
      </c>
      <c r="X73">
        <v>69135</v>
      </c>
      <c r="Y73" s="93">
        <v>2020</v>
      </c>
      <c r="AA73" s="1" t="s">
        <v>13</v>
      </c>
      <c r="AB73" s="93">
        <v>35280</v>
      </c>
    </row>
    <row r="74" spans="5:28" x14ac:dyDescent="0.25">
      <c r="E74" s="2">
        <v>73</v>
      </c>
      <c r="F74" s="1" t="s">
        <v>551</v>
      </c>
      <c r="G74" s="1" t="s">
        <v>14</v>
      </c>
      <c r="H74">
        <v>6799</v>
      </c>
      <c r="I74">
        <v>49565</v>
      </c>
      <c r="J74" s="93">
        <v>186</v>
      </c>
      <c r="K74" s="93">
        <v>681</v>
      </c>
      <c r="L74" s="93">
        <v>16</v>
      </c>
      <c r="M74" s="93">
        <v>18191</v>
      </c>
      <c r="N74" s="93">
        <v>3937</v>
      </c>
      <c r="O74" s="93">
        <v>29475</v>
      </c>
      <c r="P74">
        <v>26889</v>
      </c>
      <c r="Q74">
        <v>12981</v>
      </c>
      <c r="R74">
        <v>3411</v>
      </c>
      <c r="S74">
        <v>13409</v>
      </c>
      <c r="T74">
        <v>17349</v>
      </c>
      <c r="U74">
        <v>9214</v>
      </c>
      <c r="X74">
        <v>56364</v>
      </c>
      <c r="Y74" s="93">
        <v>33353</v>
      </c>
      <c r="AA74" s="1" t="s">
        <v>14</v>
      </c>
      <c r="AB74" s="93">
        <v>29475</v>
      </c>
    </row>
    <row r="75" spans="5:28" x14ac:dyDescent="0.25">
      <c r="E75" s="2">
        <v>74</v>
      </c>
      <c r="F75" s="1" t="s">
        <v>552</v>
      </c>
      <c r="G75" s="1" t="s">
        <v>15</v>
      </c>
      <c r="H75">
        <v>2000</v>
      </c>
      <c r="I75">
        <v>15231</v>
      </c>
      <c r="J75" s="93">
        <v>393</v>
      </c>
      <c r="K75" s="93">
        <v>351</v>
      </c>
      <c r="L75" s="93">
        <v>35</v>
      </c>
      <c r="M75" s="93">
        <v>14094</v>
      </c>
      <c r="N75" s="93">
        <v>1904</v>
      </c>
      <c r="O75" s="93">
        <v>8650</v>
      </c>
      <c r="P75">
        <v>8581</v>
      </c>
      <c r="Q75">
        <v>2928</v>
      </c>
      <c r="R75">
        <v>5127</v>
      </c>
      <c r="S75">
        <v>4619</v>
      </c>
      <c r="T75">
        <v>3149</v>
      </c>
      <c r="U75">
        <v>1408</v>
      </c>
      <c r="X75">
        <v>17231</v>
      </c>
      <c r="Y75" s="93">
        <v>454</v>
      </c>
      <c r="AA75" s="1" t="s">
        <v>15</v>
      </c>
      <c r="AB75" s="93">
        <v>8650</v>
      </c>
    </row>
    <row r="76" spans="5:28" x14ac:dyDescent="0.25">
      <c r="E76" s="2">
        <v>75</v>
      </c>
      <c r="F76" s="1" t="s">
        <v>553</v>
      </c>
      <c r="G76" s="1" t="s">
        <v>16</v>
      </c>
      <c r="H76">
        <v>2707</v>
      </c>
      <c r="I76">
        <v>14545</v>
      </c>
      <c r="J76" s="93">
        <v>125</v>
      </c>
      <c r="K76" s="93">
        <v>156</v>
      </c>
      <c r="L76" s="93">
        <v>14</v>
      </c>
      <c r="M76" s="93">
        <v>14710</v>
      </c>
      <c r="N76" s="93">
        <v>1652</v>
      </c>
      <c r="O76" s="93">
        <v>8958</v>
      </c>
      <c r="P76">
        <v>8294</v>
      </c>
      <c r="Q76">
        <v>3841</v>
      </c>
      <c r="R76">
        <v>985</v>
      </c>
      <c r="S76">
        <v>3704</v>
      </c>
      <c r="T76">
        <v>5229</v>
      </c>
      <c r="U76">
        <v>3493</v>
      </c>
      <c r="X76">
        <v>17252</v>
      </c>
      <c r="Y76" s="93">
        <v>595</v>
      </c>
      <c r="AA76" s="1" t="s">
        <v>16</v>
      </c>
      <c r="AB76" s="93">
        <v>8958</v>
      </c>
    </row>
    <row r="77" spans="5:28" x14ac:dyDescent="0.25">
      <c r="E77" s="2">
        <v>76</v>
      </c>
      <c r="F77" s="1" t="s">
        <v>554</v>
      </c>
      <c r="G77" s="1" t="s">
        <v>17</v>
      </c>
      <c r="H77">
        <v>5910</v>
      </c>
      <c r="I77">
        <v>10612</v>
      </c>
      <c r="J77" s="93">
        <v>94</v>
      </c>
      <c r="K77" s="93">
        <v>589</v>
      </c>
      <c r="L77" s="93">
        <v>40</v>
      </c>
      <c r="M77" s="93">
        <v>6446</v>
      </c>
      <c r="N77" s="93">
        <v>3222</v>
      </c>
      <c r="O77" s="93">
        <v>8328</v>
      </c>
      <c r="P77">
        <v>8194</v>
      </c>
      <c r="Q77">
        <v>3976</v>
      </c>
      <c r="R77">
        <v>1423</v>
      </c>
      <c r="S77">
        <v>4421</v>
      </c>
      <c r="T77">
        <v>4454</v>
      </c>
      <c r="U77">
        <v>2248</v>
      </c>
      <c r="X77">
        <v>16522</v>
      </c>
      <c r="Y77" s="93">
        <v>6131</v>
      </c>
      <c r="AA77" s="1" t="s">
        <v>17</v>
      </c>
      <c r="AB77" s="93">
        <v>8328</v>
      </c>
    </row>
    <row r="78" spans="5:28" x14ac:dyDescent="0.25">
      <c r="E78" s="2">
        <v>77</v>
      </c>
      <c r="F78" s="1" t="s">
        <v>555</v>
      </c>
      <c r="G78" s="1" t="s">
        <v>18</v>
      </c>
      <c r="H78">
        <v>17892</v>
      </c>
      <c r="I78">
        <v>1412</v>
      </c>
      <c r="J78" s="93">
        <v>240</v>
      </c>
      <c r="K78" s="93">
        <v>192</v>
      </c>
      <c r="L78" s="93">
        <v>6</v>
      </c>
      <c r="M78" s="93">
        <v>10247</v>
      </c>
      <c r="N78" s="93">
        <v>8464</v>
      </c>
      <c r="O78" s="93">
        <v>9271</v>
      </c>
      <c r="P78">
        <v>10033</v>
      </c>
      <c r="Q78">
        <v>7826</v>
      </c>
      <c r="R78">
        <v>2135</v>
      </c>
      <c r="S78">
        <v>5399</v>
      </c>
      <c r="T78">
        <v>2958</v>
      </c>
      <c r="U78">
        <v>986</v>
      </c>
      <c r="X78">
        <v>19304</v>
      </c>
      <c r="Y78" s="93">
        <v>155</v>
      </c>
      <c r="AA78" s="1" t="s">
        <v>18</v>
      </c>
      <c r="AB78" s="93">
        <v>9271</v>
      </c>
    </row>
    <row r="79" spans="5:28" x14ac:dyDescent="0.25">
      <c r="E79" s="2">
        <v>78</v>
      </c>
      <c r="F79" s="1" t="s">
        <v>556</v>
      </c>
      <c r="G79" s="1" t="s">
        <v>19</v>
      </c>
      <c r="H79">
        <v>4429</v>
      </c>
      <c r="I79">
        <v>23881</v>
      </c>
      <c r="J79" s="93">
        <v>295</v>
      </c>
      <c r="K79" s="93">
        <v>585</v>
      </c>
      <c r="L79" s="93">
        <v>57</v>
      </c>
      <c r="M79" s="93">
        <v>24457</v>
      </c>
      <c r="N79" s="93">
        <v>2231</v>
      </c>
      <c r="O79" s="93">
        <v>13931</v>
      </c>
      <c r="P79">
        <v>14379</v>
      </c>
      <c r="Q79">
        <v>6391</v>
      </c>
      <c r="R79">
        <v>1957</v>
      </c>
      <c r="S79">
        <v>7244</v>
      </c>
      <c r="T79">
        <v>9032</v>
      </c>
      <c r="U79">
        <v>3686</v>
      </c>
      <c r="X79">
        <v>28310</v>
      </c>
      <c r="Y79" s="93">
        <v>685</v>
      </c>
      <c r="AA79" s="1" t="s">
        <v>19</v>
      </c>
      <c r="AB79" s="93">
        <v>13931</v>
      </c>
    </row>
    <row r="80" spans="5:28" x14ac:dyDescent="0.25">
      <c r="E80" s="2">
        <v>79</v>
      </c>
      <c r="F80" s="1" t="s">
        <v>557</v>
      </c>
      <c r="G80" s="1" t="s">
        <v>20</v>
      </c>
      <c r="H80">
        <v>268</v>
      </c>
      <c r="I80">
        <v>6646</v>
      </c>
      <c r="J80" s="93">
        <v>7</v>
      </c>
      <c r="K80" s="93">
        <v>75</v>
      </c>
      <c r="L80" s="93">
        <v>45</v>
      </c>
      <c r="M80" s="93">
        <v>5565</v>
      </c>
      <c r="N80" s="93">
        <v>311</v>
      </c>
      <c r="O80" s="93">
        <v>3517</v>
      </c>
      <c r="P80">
        <v>3397</v>
      </c>
      <c r="Q80">
        <v>1661</v>
      </c>
      <c r="R80">
        <v>461</v>
      </c>
      <c r="S80">
        <v>966</v>
      </c>
      <c r="T80">
        <v>2264</v>
      </c>
      <c r="U80">
        <v>1562</v>
      </c>
      <c r="X80">
        <v>6914</v>
      </c>
      <c r="Y80" s="93">
        <v>911</v>
      </c>
      <c r="AA80" s="1" t="s">
        <v>20</v>
      </c>
      <c r="AB80" s="93">
        <v>3517</v>
      </c>
    </row>
    <row r="81" spans="5:28" x14ac:dyDescent="0.25">
      <c r="E81" s="2">
        <v>80</v>
      </c>
      <c r="F81" s="1" t="s">
        <v>558</v>
      </c>
      <c r="G81" s="1" t="s">
        <v>21</v>
      </c>
      <c r="H81">
        <v>14808</v>
      </c>
      <c r="I81">
        <v>13360</v>
      </c>
      <c r="J81" s="93">
        <v>364</v>
      </c>
      <c r="K81" s="93">
        <v>1225</v>
      </c>
      <c r="L81" s="93">
        <v>76</v>
      </c>
      <c r="M81" s="93">
        <v>18410</v>
      </c>
      <c r="N81" s="93">
        <v>6677</v>
      </c>
      <c r="O81" s="93">
        <v>14392</v>
      </c>
      <c r="P81">
        <v>13776</v>
      </c>
      <c r="Q81">
        <v>9504</v>
      </c>
      <c r="R81">
        <v>2480</v>
      </c>
      <c r="S81">
        <v>7492</v>
      </c>
      <c r="T81">
        <v>5760</v>
      </c>
      <c r="U81">
        <v>2932</v>
      </c>
      <c r="X81">
        <v>28168</v>
      </c>
      <c r="Y81" s="93">
        <v>1416</v>
      </c>
      <c r="AA81" s="1" t="s">
        <v>21</v>
      </c>
      <c r="AB81" s="93">
        <v>14392</v>
      </c>
    </row>
    <row r="82" spans="5:28" x14ac:dyDescent="0.25">
      <c r="E82" s="2">
        <v>81</v>
      </c>
      <c r="F82" s="1" t="s">
        <v>559</v>
      </c>
      <c r="G82" s="1" t="s">
        <v>22</v>
      </c>
      <c r="H82">
        <v>1331</v>
      </c>
      <c r="I82">
        <v>11999</v>
      </c>
      <c r="J82" s="93">
        <v>129</v>
      </c>
      <c r="K82" s="93">
        <v>100</v>
      </c>
      <c r="L82" s="93">
        <v>9</v>
      </c>
      <c r="M82" s="93">
        <v>11863</v>
      </c>
      <c r="N82" s="93">
        <v>989</v>
      </c>
      <c r="O82" s="93">
        <v>7034</v>
      </c>
      <c r="P82">
        <v>6296</v>
      </c>
      <c r="Q82">
        <v>2818</v>
      </c>
      <c r="R82">
        <v>858</v>
      </c>
      <c r="S82">
        <v>2898</v>
      </c>
      <c r="T82">
        <v>4224</v>
      </c>
      <c r="U82">
        <v>2532</v>
      </c>
      <c r="X82">
        <v>13330</v>
      </c>
      <c r="Y82" s="93">
        <v>240</v>
      </c>
      <c r="AA82" s="1" t="s">
        <v>22</v>
      </c>
      <c r="AB82" s="93">
        <v>7034</v>
      </c>
    </row>
    <row r="83" spans="5:28" x14ac:dyDescent="0.25">
      <c r="E83" s="2">
        <v>82</v>
      </c>
      <c r="F83" s="1" t="s">
        <v>560</v>
      </c>
      <c r="G83" s="1" t="s">
        <v>23</v>
      </c>
      <c r="H83">
        <v>2079</v>
      </c>
      <c r="I83">
        <v>1649</v>
      </c>
      <c r="J83" s="93">
        <v>22</v>
      </c>
      <c r="K83" s="93">
        <v>20</v>
      </c>
      <c r="L83" s="93">
        <v>13</v>
      </c>
      <c r="M83" s="93">
        <v>2313</v>
      </c>
      <c r="N83" s="93">
        <v>1311</v>
      </c>
      <c r="O83" s="93">
        <v>1838</v>
      </c>
      <c r="P83">
        <v>1890</v>
      </c>
      <c r="Q83">
        <v>1025</v>
      </c>
      <c r="R83">
        <v>251</v>
      </c>
      <c r="S83">
        <v>953</v>
      </c>
      <c r="T83">
        <v>1093</v>
      </c>
      <c r="U83">
        <v>406</v>
      </c>
      <c r="X83">
        <v>3728</v>
      </c>
      <c r="Y83" s="93">
        <v>49</v>
      </c>
      <c r="AA83" s="1" t="s">
        <v>23</v>
      </c>
      <c r="AB83" s="93">
        <v>1838</v>
      </c>
    </row>
    <row r="84" spans="5:28" x14ac:dyDescent="0.25">
      <c r="E84" s="2">
        <v>83</v>
      </c>
      <c r="F84" s="1" t="s">
        <v>561</v>
      </c>
      <c r="G84" s="1" t="s">
        <v>24</v>
      </c>
      <c r="H84">
        <v>11130</v>
      </c>
      <c r="I84">
        <v>4375</v>
      </c>
      <c r="J84" s="93">
        <v>186</v>
      </c>
      <c r="K84" s="93">
        <v>1625</v>
      </c>
      <c r="L84" s="93">
        <v>6</v>
      </c>
      <c r="M84" s="93">
        <v>6044</v>
      </c>
      <c r="N84" s="93">
        <v>7536</v>
      </c>
      <c r="O84" s="93">
        <v>4277</v>
      </c>
      <c r="P84">
        <v>11228</v>
      </c>
      <c r="Q84">
        <v>3501</v>
      </c>
      <c r="R84">
        <v>1475</v>
      </c>
      <c r="S84">
        <v>6039</v>
      </c>
      <c r="T84">
        <v>3872</v>
      </c>
      <c r="U84">
        <v>618</v>
      </c>
      <c r="X84">
        <v>15505</v>
      </c>
      <c r="Y84" s="93">
        <v>108</v>
      </c>
      <c r="AA84" s="1" t="s">
        <v>24</v>
      </c>
      <c r="AB84" s="93">
        <v>4277</v>
      </c>
    </row>
    <row r="85" spans="5:28" x14ac:dyDescent="0.25">
      <c r="E85" s="2">
        <v>84</v>
      </c>
      <c r="F85" s="1" t="s">
        <v>562</v>
      </c>
      <c r="G85" s="1" t="s">
        <v>25</v>
      </c>
      <c r="H85">
        <v>31328</v>
      </c>
      <c r="I85">
        <v>15033</v>
      </c>
      <c r="J85" s="93">
        <v>562</v>
      </c>
      <c r="K85" s="93">
        <v>1499</v>
      </c>
      <c r="L85" s="93">
        <v>87</v>
      </c>
      <c r="M85" s="93">
        <v>26715</v>
      </c>
      <c r="N85" s="93">
        <v>13444</v>
      </c>
      <c r="O85" s="93">
        <v>23657</v>
      </c>
      <c r="P85">
        <v>22704</v>
      </c>
      <c r="Q85">
        <v>13639</v>
      </c>
      <c r="R85">
        <v>6492</v>
      </c>
      <c r="S85">
        <v>13185</v>
      </c>
      <c r="T85">
        <v>9469</v>
      </c>
      <c r="U85">
        <v>3576</v>
      </c>
      <c r="X85">
        <v>46361</v>
      </c>
      <c r="Y85" s="93">
        <v>4054</v>
      </c>
      <c r="AA85" s="1" t="s">
        <v>25</v>
      </c>
      <c r="AB85" s="93">
        <v>23657</v>
      </c>
    </row>
    <row r="86" spans="5:28" x14ac:dyDescent="0.25">
      <c r="E86" s="2">
        <v>85</v>
      </c>
      <c r="F86" s="1" t="s">
        <v>563</v>
      </c>
      <c r="G86" s="1" t="s">
        <v>26</v>
      </c>
      <c r="H86">
        <v>158205</v>
      </c>
      <c r="I86">
        <v>189278</v>
      </c>
      <c r="J86" s="93">
        <v>5102</v>
      </c>
      <c r="K86" s="93">
        <v>28368</v>
      </c>
      <c r="L86" s="93">
        <v>478</v>
      </c>
      <c r="M86" s="93">
        <v>197349</v>
      </c>
      <c r="N86" s="93">
        <v>94754</v>
      </c>
      <c r="O86" s="93">
        <v>177287</v>
      </c>
      <c r="P86">
        <v>170196</v>
      </c>
      <c r="Q86">
        <v>115430</v>
      </c>
      <c r="R86">
        <v>31417</v>
      </c>
      <c r="S86">
        <v>97024</v>
      </c>
      <c r="T86">
        <v>74276</v>
      </c>
      <c r="U86">
        <v>29336</v>
      </c>
      <c r="X86">
        <v>347483</v>
      </c>
      <c r="Y86" s="93">
        <v>21432</v>
      </c>
      <c r="AA86" s="1" t="s">
        <v>26</v>
      </c>
      <c r="AB86" s="93">
        <v>177287</v>
      </c>
    </row>
    <row r="87" spans="5:28" x14ac:dyDescent="0.25">
      <c r="E87" s="2">
        <v>86</v>
      </c>
      <c r="F87" s="1" t="s">
        <v>564</v>
      </c>
      <c r="G87" s="1" t="s">
        <v>27</v>
      </c>
      <c r="H87">
        <v>60403</v>
      </c>
      <c r="I87">
        <v>14987</v>
      </c>
      <c r="J87" s="93">
        <v>674</v>
      </c>
      <c r="K87" s="93">
        <v>913</v>
      </c>
      <c r="L87" s="93">
        <v>85</v>
      </c>
      <c r="M87" s="93">
        <v>33119</v>
      </c>
      <c r="N87" s="93">
        <v>29903</v>
      </c>
      <c r="O87" s="93">
        <v>37989</v>
      </c>
      <c r="P87">
        <v>37401</v>
      </c>
      <c r="Q87">
        <v>23998</v>
      </c>
      <c r="R87">
        <v>7422</v>
      </c>
      <c r="S87">
        <v>21588</v>
      </c>
      <c r="T87">
        <v>16323</v>
      </c>
      <c r="U87">
        <v>6059</v>
      </c>
      <c r="X87">
        <v>75390</v>
      </c>
      <c r="Y87" s="93">
        <v>10696</v>
      </c>
      <c r="AA87" s="1" t="s">
        <v>27</v>
      </c>
      <c r="AB87" s="93">
        <v>37989</v>
      </c>
    </row>
    <row r="88" spans="5:28" x14ac:dyDescent="0.25">
      <c r="E88" s="2">
        <v>87</v>
      </c>
      <c r="F88" s="1" t="s">
        <v>565</v>
      </c>
      <c r="G88" s="1" t="s">
        <v>28</v>
      </c>
      <c r="H88">
        <v>12181</v>
      </c>
      <c r="I88">
        <v>17422</v>
      </c>
      <c r="J88" s="93">
        <v>641</v>
      </c>
      <c r="K88" s="93">
        <v>2165</v>
      </c>
      <c r="L88" s="93">
        <v>39</v>
      </c>
      <c r="M88" s="93">
        <v>19164</v>
      </c>
      <c r="N88" s="93">
        <v>6045</v>
      </c>
      <c r="O88" s="93">
        <v>15303</v>
      </c>
      <c r="P88">
        <v>14300</v>
      </c>
      <c r="Q88">
        <v>7206</v>
      </c>
      <c r="R88">
        <v>2301</v>
      </c>
      <c r="S88">
        <v>6048</v>
      </c>
      <c r="T88">
        <v>6387</v>
      </c>
      <c r="U88">
        <v>7661</v>
      </c>
      <c r="X88">
        <v>29603</v>
      </c>
      <c r="Y88" s="93">
        <v>1549</v>
      </c>
      <c r="AA88" s="1" t="s">
        <v>28</v>
      </c>
      <c r="AB88" s="93">
        <v>15303</v>
      </c>
    </row>
    <row r="89" spans="5:28" x14ac:dyDescent="0.25">
      <c r="E89" s="2">
        <v>88</v>
      </c>
      <c r="F89" s="1" t="s">
        <v>566</v>
      </c>
      <c r="G89" s="1" t="s">
        <v>29</v>
      </c>
      <c r="H89">
        <v>9700</v>
      </c>
      <c r="I89">
        <v>12939</v>
      </c>
      <c r="J89" s="93">
        <v>477</v>
      </c>
      <c r="K89" s="93">
        <v>3313</v>
      </c>
      <c r="L89" s="93">
        <v>278</v>
      </c>
      <c r="M89" s="93">
        <v>11840</v>
      </c>
      <c r="N89" s="93">
        <v>6008</v>
      </c>
      <c r="O89" s="93">
        <v>11343</v>
      </c>
      <c r="P89">
        <v>11296</v>
      </c>
      <c r="Q89">
        <v>7120</v>
      </c>
      <c r="R89">
        <v>2100</v>
      </c>
      <c r="S89">
        <v>5723</v>
      </c>
      <c r="T89">
        <v>5277</v>
      </c>
      <c r="U89">
        <v>2419</v>
      </c>
      <c r="X89">
        <v>22639</v>
      </c>
      <c r="Y89" s="93">
        <v>723</v>
      </c>
      <c r="AA89" s="1" t="s">
        <v>29</v>
      </c>
      <c r="AB89" s="93">
        <v>11343</v>
      </c>
    </row>
    <row r="90" spans="5:28" x14ac:dyDescent="0.25">
      <c r="E90" s="2">
        <v>89</v>
      </c>
      <c r="F90" s="1" t="s">
        <v>567</v>
      </c>
      <c r="G90" s="1" t="s">
        <v>30</v>
      </c>
      <c r="H90">
        <v>14864</v>
      </c>
      <c r="I90">
        <v>22013</v>
      </c>
      <c r="J90" s="93">
        <v>544</v>
      </c>
      <c r="K90" s="93">
        <v>2276</v>
      </c>
      <c r="L90" s="93">
        <v>83</v>
      </c>
      <c r="M90" s="93">
        <v>23163</v>
      </c>
      <c r="N90" s="93">
        <v>7966</v>
      </c>
      <c r="O90" s="93">
        <v>18892</v>
      </c>
      <c r="P90">
        <v>17985</v>
      </c>
      <c r="Q90">
        <v>11599</v>
      </c>
      <c r="R90">
        <v>2426</v>
      </c>
      <c r="S90">
        <v>11058</v>
      </c>
      <c r="T90">
        <v>7905</v>
      </c>
      <c r="U90">
        <v>3889</v>
      </c>
      <c r="X90">
        <v>36877</v>
      </c>
      <c r="Y90" s="93">
        <v>2845</v>
      </c>
      <c r="AA90" s="1" t="s">
        <v>30</v>
      </c>
      <c r="AB90" s="93">
        <v>18892</v>
      </c>
    </row>
    <row r="91" spans="5:28" x14ac:dyDescent="0.25">
      <c r="E91" s="2">
        <v>90</v>
      </c>
      <c r="F91" s="1" t="s">
        <v>568</v>
      </c>
      <c r="G91" s="1" t="s">
        <v>31</v>
      </c>
      <c r="H91">
        <v>33028</v>
      </c>
      <c r="I91">
        <v>2449</v>
      </c>
      <c r="J91" s="93">
        <v>315</v>
      </c>
      <c r="K91" s="93">
        <v>337</v>
      </c>
      <c r="L91" s="93">
        <v>8</v>
      </c>
      <c r="M91" s="93">
        <v>19098</v>
      </c>
      <c r="N91" s="93">
        <v>15460</v>
      </c>
      <c r="O91" s="93">
        <v>17590</v>
      </c>
      <c r="P91">
        <v>17887</v>
      </c>
      <c r="Q91">
        <v>12001</v>
      </c>
      <c r="R91">
        <v>3486</v>
      </c>
      <c r="S91">
        <v>10783</v>
      </c>
      <c r="T91">
        <v>6811</v>
      </c>
      <c r="U91">
        <v>2396</v>
      </c>
      <c r="X91">
        <v>35477</v>
      </c>
      <c r="Y91" s="93">
        <v>259</v>
      </c>
      <c r="AA91" s="1" t="s">
        <v>31</v>
      </c>
      <c r="AB91" s="93">
        <v>17590</v>
      </c>
    </row>
    <row r="92" spans="5:28" x14ac:dyDescent="0.25">
      <c r="E92" s="2">
        <v>91</v>
      </c>
      <c r="F92" s="1" t="s">
        <v>570</v>
      </c>
      <c r="G92" s="1" t="s">
        <v>33</v>
      </c>
      <c r="H92">
        <v>40271</v>
      </c>
      <c r="I92">
        <v>1801</v>
      </c>
      <c r="J92" s="93">
        <v>476</v>
      </c>
      <c r="K92" s="93">
        <v>377</v>
      </c>
      <c r="L92" s="93">
        <v>37</v>
      </c>
      <c r="M92" s="93">
        <v>20824</v>
      </c>
      <c r="N92" s="93">
        <v>20097</v>
      </c>
      <c r="O92" s="93">
        <v>21069</v>
      </c>
      <c r="P92">
        <v>21003</v>
      </c>
      <c r="Q92">
        <v>15137</v>
      </c>
      <c r="R92">
        <v>4405</v>
      </c>
      <c r="S92">
        <v>12692</v>
      </c>
      <c r="T92">
        <v>7637</v>
      </c>
      <c r="U92">
        <v>2201</v>
      </c>
      <c r="X92">
        <v>42072</v>
      </c>
      <c r="Y92" s="93">
        <v>261</v>
      </c>
      <c r="AA92" s="1" t="s">
        <v>33</v>
      </c>
      <c r="AB92" s="93">
        <v>21069</v>
      </c>
    </row>
    <row r="93" spans="5:28" x14ac:dyDescent="0.25">
      <c r="E93" s="2">
        <v>92</v>
      </c>
      <c r="F93" s="1" t="s">
        <v>569</v>
      </c>
      <c r="G93" s="1" t="s">
        <v>32</v>
      </c>
      <c r="H93">
        <v>40085</v>
      </c>
      <c r="I93">
        <v>36531</v>
      </c>
      <c r="J93" s="93">
        <v>731</v>
      </c>
      <c r="K93" s="93">
        <v>10760</v>
      </c>
      <c r="L93" s="93">
        <v>615</v>
      </c>
      <c r="M93" s="93">
        <v>32337</v>
      </c>
      <c r="N93" s="93">
        <v>23308</v>
      </c>
      <c r="O93" s="93">
        <v>39413</v>
      </c>
      <c r="P93">
        <v>37203</v>
      </c>
      <c r="Q93">
        <v>23063</v>
      </c>
      <c r="R93">
        <v>7179</v>
      </c>
      <c r="S93">
        <v>22418</v>
      </c>
      <c r="T93">
        <v>17339</v>
      </c>
      <c r="U93">
        <v>6617</v>
      </c>
      <c r="X93">
        <v>76616</v>
      </c>
      <c r="Y93" s="93">
        <v>8865</v>
      </c>
      <c r="AA93" s="1" t="s">
        <v>32</v>
      </c>
      <c r="AB93" s="93">
        <v>39413</v>
      </c>
    </row>
    <row r="94" spans="5:28" x14ac:dyDescent="0.25">
      <c r="E94" s="2">
        <v>93</v>
      </c>
      <c r="F94" s="1" t="s">
        <v>571</v>
      </c>
      <c r="G94" s="1" t="s">
        <v>34</v>
      </c>
      <c r="H94">
        <v>2977</v>
      </c>
      <c r="I94">
        <v>22858</v>
      </c>
      <c r="J94" s="93">
        <v>72</v>
      </c>
      <c r="K94" s="93">
        <v>423</v>
      </c>
      <c r="L94" s="93">
        <v>198</v>
      </c>
      <c r="M94" s="93">
        <v>17455</v>
      </c>
      <c r="N94" s="93">
        <v>2536</v>
      </c>
      <c r="O94" s="93">
        <v>13223</v>
      </c>
      <c r="P94">
        <v>12612</v>
      </c>
      <c r="Q94">
        <v>5656</v>
      </c>
      <c r="R94">
        <v>1407</v>
      </c>
      <c r="S94">
        <v>7645</v>
      </c>
      <c r="T94">
        <v>7284</v>
      </c>
      <c r="U94">
        <v>3843</v>
      </c>
      <c r="X94">
        <v>25835</v>
      </c>
      <c r="Y94" s="93">
        <v>5151</v>
      </c>
      <c r="AA94" s="1" t="s">
        <v>34</v>
      </c>
      <c r="AB94" s="93">
        <v>13223</v>
      </c>
    </row>
    <row r="95" spans="5:28" x14ac:dyDescent="0.25">
      <c r="E95" s="2">
        <v>94</v>
      </c>
      <c r="F95" s="1" t="s">
        <v>572</v>
      </c>
      <c r="G95" s="1" t="s">
        <v>35</v>
      </c>
      <c r="H95">
        <v>72</v>
      </c>
      <c r="I95">
        <v>1996</v>
      </c>
      <c r="J95" s="93">
        <v>0</v>
      </c>
      <c r="K95" s="93">
        <v>3</v>
      </c>
      <c r="L95" s="93">
        <v>7</v>
      </c>
      <c r="M95" s="93">
        <v>1940</v>
      </c>
      <c r="N95" s="93">
        <v>60</v>
      </c>
      <c r="O95" s="93">
        <v>1143</v>
      </c>
      <c r="P95">
        <v>925</v>
      </c>
      <c r="Q95">
        <v>461</v>
      </c>
      <c r="R95">
        <v>27</v>
      </c>
      <c r="S95">
        <v>277</v>
      </c>
      <c r="T95">
        <v>650</v>
      </c>
      <c r="U95">
        <v>653</v>
      </c>
      <c r="X95">
        <v>2068</v>
      </c>
      <c r="Y95" s="93">
        <v>58</v>
      </c>
      <c r="AA95" s="1" t="s">
        <v>35</v>
      </c>
      <c r="AB95" s="93">
        <v>1143</v>
      </c>
    </row>
    <row r="96" spans="5:28" x14ac:dyDescent="0.25">
      <c r="E96" s="2">
        <v>95</v>
      </c>
      <c r="F96" s="1" t="s">
        <v>573</v>
      </c>
      <c r="G96" s="1" t="s">
        <v>36</v>
      </c>
      <c r="H96">
        <v>3248</v>
      </c>
      <c r="I96">
        <v>23749</v>
      </c>
      <c r="J96" s="93">
        <v>135</v>
      </c>
      <c r="K96" s="93">
        <v>1510</v>
      </c>
      <c r="L96" s="93">
        <v>102</v>
      </c>
      <c r="M96" s="93">
        <v>19568</v>
      </c>
      <c r="N96" s="93">
        <v>2693</v>
      </c>
      <c r="O96" s="93">
        <v>14010</v>
      </c>
      <c r="P96">
        <v>12987</v>
      </c>
      <c r="Q96">
        <v>6689</v>
      </c>
      <c r="R96">
        <v>1551</v>
      </c>
      <c r="S96">
        <v>6087</v>
      </c>
      <c r="T96">
        <v>9303</v>
      </c>
      <c r="U96">
        <v>3367</v>
      </c>
      <c r="X96">
        <v>26997</v>
      </c>
      <c r="Y96" s="93">
        <v>2989</v>
      </c>
      <c r="AA96" s="1" t="s">
        <v>36</v>
      </c>
      <c r="AB96" s="93">
        <v>14010</v>
      </c>
    </row>
    <row r="97" spans="5:28" x14ac:dyDescent="0.25">
      <c r="E97" s="2">
        <v>96</v>
      </c>
      <c r="F97" s="1" t="s">
        <v>574</v>
      </c>
      <c r="G97" s="1" t="s">
        <v>37</v>
      </c>
      <c r="H97">
        <v>12209</v>
      </c>
      <c r="I97">
        <v>100371</v>
      </c>
      <c r="J97" s="93">
        <v>479</v>
      </c>
      <c r="K97" s="93">
        <v>11241</v>
      </c>
      <c r="L97" s="93">
        <v>186</v>
      </c>
      <c r="M97" s="93">
        <v>66996</v>
      </c>
      <c r="N97" s="93">
        <v>11988</v>
      </c>
      <c r="O97" s="93">
        <v>57549</v>
      </c>
      <c r="P97">
        <v>55031</v>
      </c>
      <c r="Q97">
        <v>17715</v>
      </c>
      <c r="R97">
        <v>26452</v>
      </c>
      <c r="S97">
        <v>30231</v>
      </c>
      <c r="T97">
        <v>25006</v>
      </c>
      <c r="U97">
        <v>13176</v>
      </c>
      <c r="X97">
        <v>112580</v>
      </c>
      <c r="Y97" s="93">
        <v>21690</v>
      </c>
      <c r="AA97" s="1" t="s">
        <v>37</v>
      </c>
      <c r="AB97" s="93">
        <v>57549</v>
      </c>
    </row>
    <row r="98" spans="5:28" x14ac:dyDescent="0.25">
      <c r="E98" s="2">
        <v>97</v>
      </c>
      <c r="F98" s="1" t="s">
        <v>575</v>
      </c>
      <c r="G98" s="1" t="s">
        <v>38</v>
      </c>
      <c r="H98">
        <v>1941</v>
      </c>
      <c r="I98">
        <v>32168</v>
      </c>
      <c r="J98" s="93">
        <v>48</v>
      </c>
      <c r="K98" s="93">
        <v>746</v>
      </c>
      <c r="L98" s="93">
        <v>12</v>
      </c>
      <c r="M98" s="93">
        <v>28112</v>
      </c>
      <c r="N98" s="93">
        <v>2159</v>
      </c>
      <c r="O98" s="93">
        <v>18510</v>
      </c>
      <c r="P98">
        <v>15599</v>
      </c>
      <c r="Q98">
        <v>7022</v>
      </c>
      <c r="R98">
        <v>2127</v>
      </c>
      <c r="S98">
        <v>8540</v>
      </c>
      <c r="T98">
        <v>9904</v>
      </c>
      <c r="U98">
        <v>6516</v>
      </c>
      <c r="X98">
        <v>34109</v>
      </c>
      <c r="Y98" s="93">
        <v>3032</v>
      </c>
      <c r="AA98" s="1" t="s">
        <v>38</v>
      </c>
      <c r="AB98" s="93">
        <v>18510</v>
      </c>
    </row>
    <row r="99" spans="5:28" x14ac:dyDescent="0.25">
      <c r="E99" s="2">
        <v>98</v>
      </c>
      <c r="F99" s="1" t="s">
        <v>576</v>
      </c>
      <c r="G99" s="1" t="s">
        <v>39</v>
      </c>
      <c r="H99">
        <v>1076</v>
      </c>
      <c r="I99">
        <v>3943</v>
      </c>
      <c r="J99" s="93">
        <v>48</v>
      </c>
      <c r="K99" s="93">
        <v>22</v>
      </c>
      <c r="L99" s="93">
        <v>10</v>
      </c>
      <c r="M99" s="93">
        <v>4204</v>
      </c>
      <c r="N99" s="93">
        <v>657</v>
      </c>
      <c r="O99" s="93">
        <v>2452</v>
      </c>
      <c r="P99">
        <v>2567</v>
      </c>
      <c r="Q99">
        <v>1072</v>
      </c>
      <c r="R99">
        <v>338</v>
      </c>
      <c r="S99">
        <v>1021</v>
      </c>
      <c r="T99">
        <v>1563</v>
      </c>
      <c r="U99">
        <v>1025</v>
      </c>
      <c r="X99">
        <v>5019</v>
      </c>
      <c r="Y99" s="93">
        <v>78</v>
      </c>
      <c r="AA99" s="1" t="s">
        <v>39</v>
      </c>
      <c r="AB99" s="93">
        <v>2452</v>
      </c>
    </row>
    <row r="100" spans="5:28" x14ac:dyDescent="0.25">
      <c r="E100" s="2">
        <v>99</v>
      </c>
      <c r="F100" s="1" t="s">
        <v>577</v>
      </c>
      <c r="G100" s="1" t="s">
        <v>40</v>
      </c>
      <c r="H100">
        <v>580</v>
      </c>
      <c r="I100">
        <v>1127</v>
      </c>
      <c r="J100" s="93">
        <v>54</v>
      </c>
      <c r="K100" s="93">
        <v>11</v>
      </c>
      <c r="L100" s="93">
        <v>1</v>
      </c>
      <c r="M100" s="93">
        <v>1302</v>
      </c>
      <c r="N100" s="93">
        <v>330</v>
      </c>
      <c r="O100" s="93">
        <v>877</v>
      </c>
      <c r="P100">
        <v>830</v>
      </c>
      <c r="Q100">
        <v>517</v>
      </c>
      <c r="R100">
        <v>148</v>
      </c>
      <c r="S100">
        <v>393</v>
      </c>
      <c r="T100">
        <v>463</v>
      </c>
      <c r="U100">
        <v>186</v>
      </c>
      <c r="X100">
        <v>1707</v>
      </c>
      <c r="Y100" s="93">
        <v>9</v>
      </c>
      <c r="AA100" s="1" t="s">
        <v>40</v>
      </c>
      <c r="AB100" s="93">
        <v>877</v>
      </c>
    </row>
    <row r="101" spans="5:28" x14ac:dyDescent="0.25">
      <c r="E101" s="2">
        <v>100</v>
      </c>
      <c r="F101" s="1" t="s">
        <v>578</v>
      </c>
      <c r="G101" s="1" t="s">
        <v>41</v>
      </c>
      <c r="H101">
        <v>1200</v>
      </c>
      <c r="I101">
        <v>2679</v>
      </c>
      <c r="J101" s="93">
        <v>91</v>
      </c>
      <c r="K101" s="93">
        <v>22</v>
      </c>
      <c r="L101" s="93">
        <v>1</v>
      </c>
      <c r="M101" s="93">
        <v>2867</v>
      </c>
      <c r="N101" s="93">
        <v>837</v>
      </c>
      <c r="O101" s="93">
        <v>1941</v>
      </c>
      <c r="P101">
        <v>1938</v>
      </c>
      <c r="Q101">
        <v>970</v>
      </c>
      <c r="R101">
        <v>253</v>
      </c>
      <c r="S101">
        <v>1014</v>
      </c>
      <c r="T101">
        <v>1031</v>
      </c>
      <c r="U101">
        <v>611</v>
      </c>
      <c r="X101">
        <v>3879</v>
      </c>
      <c r="Y101" s="93">
        <v>61</v>
      </c>
      <c r="AA101" s="1" t="s">
        <v>41</v>
      </c>
      <c r="AB101" s="93">
        <v>1941</v>
      </c>
    </row>
    <row r="102" spans="5:28" x14ac:dyDescent="0.25">
      <c r="E102" s="2">
        <v>101</v>
      </c>
      <c r="F102" s="1" t="s">
        <v>579</v>
      </c>
      <c r="G102" s="1" t="s">
        <v>42</v>
      </c>
      <c r="H102">
        <v>82</v>
      </c>
      <c r="I102">
        <v>1171</v>
      </c>
      <c r="J102" s="93">
        <v>55</v>
      </c>
      <c r="K102" s="93">
        <v>5</v>
      </c>
      <c r="L102" s="93">
        <v>4</v>
      </c>
      <c r="M102" s="93">
        <v>1094</v>
      </c>
      <c r="N102" s="93">
        <v>82</v>
      </c>
      <c r="O102" s="93">
        <v>640</v>
      </c>
      <c r="P102">
        <v>613</v>
      </c>
      <c r="Q102">
        <v>263</v>
      </c>
      <c r="R102">
        <v>87</v>
      </c>
      <c r="S102">
        <v>361</v>
      </c>
      <c r="T102">
        <v>415</v>
      </c>
      <c r="U102">
        <v>127</v>
      </c>
      <c r="X102">
        <v>1253</v>
      </c>
      <c r="Y102" s="93">
        <v>13</v>
      </c>
      <c r="AA102" s="1" t="s">
        <v>42</v>
      </c>
      <c r="AB102" s="93">
        <v>640</v>
      </c>
    </row>
    <row r="103" spans="5:28" x14ac:dyDescent="0.25">
      <c r="E103" s="2">
        <v>102</v>
      </c>
      <c r="F103" s="1" t="s">
        <v>580</v>
      </c>
      <c r="G103" s="1" t="s">
        <v>43</v>
      </c>
      <c r="H103">
        <v>11068</v>
      </c>
      <c r="I103">
        <v>9749</v>
      </c>
      <c r="J103" s="93">
        <v>243</v>
      </c>
      <c r="K103" s="93">
        <v>3126</v>
      </c>
      <c r="L103" s="93">
        <v>32</v>
      </c>
      <c r="M103" s="93">
        <v>12396</v>
      </c>
      <c r="N103" s="93">
        <v>4701</v>
      </c>
      <c r="O103" s="93">
        <v>6544</v>
      </c>
      <c r="P103">
        <v>14273</v>
      </c>
      <c r="Q103">
        <v>4385</v>
      </c>
      <c r="R103">
        <v>1542</v>
      </c>
      <c r="S103">
        <v>7332</v>
      </c>
      <c r="T103">
        <v>5764</v>
      </c>
      <c r="U103">
        <v>1794</v>
      </c>
      <c r="X103">
        <v>20817</v>
      </c>
      <c r="Y103" s="93">
        <v>319</v>
      </c>
      <c r="AA103" s="1" t="s">
        <v>43</v>
      </c>
      <c r="AB103" s="93">
        <v>6544</v>
      </c>
    </row>
    <row r="104" spans="5:28" x14ac:dyDescent="0.25">
      <c r="E104" s="2">
        <v>103</v>
      </c>
      <c r="F104" s="1" t="s">
        <v>581</v>
      </c>
      <c r="G104" s="1" t="s">
        <v>44</v>
      </c>
      <c r="H104">
        <v>218</v>
      </c>
      <c r="I104">
        <v>830</v>
      </c>
      <c r="J104" s="93">
        <v>4</v>
      </c>
      <c r="K104" s="93">
        <v>22</v>
      </c>
      <c r="L104" s="93">
        <v>0</v>
      </c>
      <c r="M104" s="93">
        <v>652</v>
      </c>
      <c r="N104" s="93">
        <v>94</v>
      </c>
      <c r="O104" s="93">
        <v>540</v>
      </c>
      <c r="P104">
        <v>508</v>
      </c>
      <c r="Q104">
        <v>182</v>
      </c>
      <c r="R104">
        <v>75</v>
      </c>
      <c r="S104">
        <v>196</v>
      </c>
      <c r="T104">
        <v>386</v>
      </c>
      <c r="U104">
        <v>209</v>
      </c>
      <c r="X104">
        <v>1048</v>
      </c>
      <c r="Y104" s="93">
        <v>276</v>
      </c>
      <c r="AA104" s="1" t="s">
        <v>44</v>
      </c>
      <c r="AB104" s="93">
        <v>540</v>
      </c>
    </row>
    <row r="105" spans="5:28" x14ac:dyDescent="0.25">
      <c r="E105" s="2">
        <v>104</v>
      </c>
      <c r="F105" s="1" t="s">
        <v>582</v>
      </c>
      <c r="G105" s="1" t="s">
        <v>45</v>
      </c>
      <c r="H105">
        <v>20344</v>
      </c>
      <c r="I105">
        <v>4609</v>
      </c>
      <c r="J105" s="93">
        <v>241</v>
      </c>
      <c r="K105" s="93">
        <v>510</v>
      </c>
      <c r="L105" s="93">
        <v>32</v>
      </c>
      <c r="M105" s="93">
        <v>13570</v>
      </c>
      <c r="N105" s="93">
        <v>10251</v>
      </c>
      <c r="O105" s="93">
        <v>12845</v>
      </c>
      <c r="P105">
        <v>12108</v>
      </c>
      <c r="Q105">
        <v>8578</v>
      </c>
      <c r="R105">
        <v>2230</v>
      </c>
      <c r="S105">
        <v>6065</v>
      </c>
      <c r="T105">
        <v>5572</v>
      </c>
      <c r="U105">
        <v>2508</v>
      </c>
      <c r="X105">
        <v>24953</v>
      </c>
      <c r="Y105" s="93">
        <v>349</v>
      </c>
      <c r="AA105" s="1" t="s">
        <v>45</v>
      </c>
      <c r="AB105" s="93">
        <v>12845</v>
      </c>
    </row>
    <row r="106" spans="5:28" x14ac:dyDescent="0.25">
      <c r="E106" s="2">
        <v>105</v>
      </c>
      <c r="F106" s="1" t="s">
        <v>583</v>
      </c>
      <c r="G106" s="1" t="s">
        <v>46</v>
      </c>
      <c r="H106">
        <v>9817</v>
      </c>
      <c r="I106">
        <v>29465</v>
      </c>
      <c r="J106" s="93">
        <v>190</v>
      </c>
      <c r="K106" s="93">
        <v>549</v>
      </c>
      <c r="L106" s="93">
        <v>69</v>
      </c>
      <c r="M106" s="93">
        <v>26363</v>
      </c>
      <c r="N106" s="93">
        <v>4967</v>
      </c>
      <c r="O106" s="93">
        <v>20127</v>
      </c>
      <c r="P106">
        <v>19155</v>
      </c>
      <c r="Q106">
        <v>9590</v>
      </c>
      <c r="R106">
        <v>3121</v>
      </c>
      <c r="S106">
        <v>10669</v>
      </c>
      <c r="T106">
        <v>10952</v>
      </c>
      <c r="U106">
        <v>4950</v>
      </c>
      <c r="X106">
        <v>39282</v>
      </c>
      <c r="Y106" s="93">
        <v>7144</v>
      </c>
      <c r="AA106" s="1" t="s">
        <v>46</v>
      </c>
      <c r="AB106" s="93">
        <v>20127</v>
      </c>
    </row>
    <row r="107" spans="5:28" x14ac:dyDescent="0.25">
      <c r="E107" s="2">
        <v>106</v>
      </c>
      <c r="F107" s="1" t="s">
        <v>584</v>
      </c>
      <c r="G107" s="1" t="s">
        <v>47</v>
      </c>
      <c r="H107">
        <v>13779</v>
      </c>
      <c r="I107">
        <v>37702</v>
      </c>
      <c r="J107" s="93">
        <v>333</v>
      </c>
      <c r="K107" s="93">
        <v>3389</v>
      </c>
      <c r="L107" s="93">
        <v>202</v>
      </c>
      <c r="M107" s="93">
        <v>34969</v>
      </c>
      <c r="N107" s="93">
        <v>8537</v>
      </c>
      <c r="O107" s="93">
        <v>26512</v>
      </c>
      <c r="P107">
        <v>24969</v>
      </c>
      <c r="Q107">
        <v>16876</v>
      </c>
      <c r="R107">
        <v>3036</v>
      </c>
      <c r="S107">
        <v>13991</v>
      </c>
      <c r="T107">
        <v>11703</v>
      </c>
      <c r="U107">
        <v>5875</v>
      </c>
      <c r="X107">
        <v>51481</v>
      </c>
      <c r="Y107" s="93">
        <v>4051</v>
      </c>
      <c r="AA107" s="1" t="s">
        <v>47</v>
      </c>
      <c r="AB107" s="93">
        <v>26512</v>
      </c>
    </row>
    <row r="108" spans="5:28" x14ac:dyDescent="0.25">
      <c r="E108" s="2">
        <v>107</v>
      </c>
      <c r="F108" s="1" t="s">
        <v>585</v>
      </c>
      <c r="G108" s="1" t="s">
        <v>48</v>
      </c>
      <c r="H108">
        <v>712</v>
      </c>
      <c r="I108">
        <v>3570</v>
      </c>
      <c r="J108" s="93">
        <v>21</v>
      </c>
      <c r="K108" s="93">
        <v>80</v>
      </c>
      <c r="L108" s="93">
        <v>41</v>
      </c>
      <c r="M108" s="93">
        <v>2578</v>
      </c>
      <c r="N108" s="93">
        <v>478</v>
      </c>
      <c r="O108" s="93">
        <v>2134</v>
      </c>
      <c r="P108">
        <v>2148</v>
      </c>
      <c r="Q108">
        <v>863</v>
      </c>
      <c r="R108">
        <v>175</v>
      </c>
      <c r="S108">
        <v>1356</v>
      </c>
      <c r="T108">
        <v>1459</v>
      </c>
      <c r="U108">
        <v>429</v>
      </c>
      <c r="X108">
        <v>4282</v>
      </c>
      <c r="Y108" s="93">
        <v>1084</v>
      </c>
      <c r="AA108" s="1" t="s">
        <v>48</v>
      </c>
      <c r="AB108" s="93">
        <v>2134</v>
      </c>
    </row>
    <row r="109" spans="5:28" x14ac:dyDescent="0.25">
      <c r="E109" s="2">
        <v>108</v>
      </c>
      <c r="F109" s="1" t="s">
        <v>586</v>
      </c>
      <c r="G109" s="1" t="s">
        <v>49</v>
      </c>
      <c r="H109">
        <v>1451</v>
      </c>
      <c r="I109">
        <v>3377</v>
      </c>
      <c r="J109" s="93">
        <v>76</v>
      </c>
      <c r="K109" s="93">
        <v>37</v>
      </c>
      <c r="L109" s="93">
        <v>5</v>
      </c>
      <c r="M109" s="93">
        <v>3912</v>
      </c>
      <c r="N109" s="93">
        <v>661</v>
      </c>
      <c r="O109" s="93">
        <v>2469</v>
      </c>
      <c r="P109">
        <v>2359</v>
      </c>
      <c r="Q109">
        <v>1298</v>
      </c>
      <c r="R109">
        <v>321</v>
      </c>
      <c r="S109">
        <v>1229</v>
      </c>
      <c r="T109">
        <v>1343</v>
      </c>
      <c r="U109">
        <v>637</v>
      </c>
      <c r="X109">
        <v>4828</v>
      </c>
      <c r="Y109" s="93">
        <v>137</v>
      </c>
      <c r="AA109" s="1" t="s">
        <v>49</v>
      </c>
      <c r="AB109" s="93">
        <v>2469</v>
      </c>
    </row>
    <row r="110" spans="5:28" x14ac:dyDescent="0.25">
      <c r="E110" s="2">
        <v>109</v>
      </c>
      <c r="F110" s="1" t="s">
        <v>587</v>
      </c>
      <c r="G110" s="1" t="s">
        <v>50</v>
      </c>
      <c r="H110">
        <v>31638</v>
      </c>
      <c r="I110">
        <v>48892</v>
      </c>
      <c r="J110" s="93">
        <v>862</v>
      </c>
      <c r="K110" s="93">
        <v>3073</v>
      </c>
      <c r="L110" s="93">
        <v>455</v>
      </c>
      <c r="M110" s="93">
        <v>36454</v>
      </c>
      <c r="N110" s="93">
        <v>18198</v>
      </c>
      <c r="O110" s="93">
        <v>40800</v>
      </c>
      <c r="P110">
        <v>39730</v>
      </c>
      <c r="Q110">
        <v>21663</v>
      </c>
      <c r="R110">
        <v>7308</v>
      </c>
      <c r="S110">
        <v>22688</v>
      </c>
      <c r="T110">
        <v>20320</v>
      </c>
      <c r="U110">
        <v>8551</v>
      </c>
      <c r="X110">
        <v>80530</v>
      </c>
      <c r="Y110" s="93">
        <v>21488</v>
      </c>
      <c r="AA110" s="1" t="s">
        <v>50</v>
      </c>
      <c r="AB110" s="93">
        <v>40800</v>
      </c>
    </row>
    <row r="111" spans="5:28" x14ac:dyDescent="0.25">
      <c r="E111" s="2">
        <v>110</v>
      </c>
      <c r="F111" s="1" t="s">
        <v>588</v>
      </c>
      <c r="G111" s="1" t="s">
        <v>51</v>
      </c>
      <c r="H111">
        <v>25310</v>
      </c>
      <c r="I111">
        <v>78030</v>
      </c>
      <c r="J111" s="93">
        <v>486</v>
      </c>
      <c r="K111" s="93">
        <v>2600</v>
      </c>
      <c r="L111" s="93">
        <v>89</v>
      </c>
      <c r="M111" s="93">
        <v>75167</v>
      </c>
      <c r="N111" s="93">
        <v>12991</v>
      </c>
      <c r="O111" s="93">
        <v>53369</v>
      </c>
      <c r="P111">
        <v>49971</v>
      </c>
      <c r="Q111">
        <v>21748</v>
      </c>
      <c r="R111">
        <v>7733</v>
      </c>
      <c r="S111">
        <v>32513</v>
      </c>
      <c r="T111">
        <v>27552</v>
      </c>
      <c r="U111">
        <v>13794</v>
      </c>
      <c r="X111">
        <v>103340</v>
      </c>
      <c r="Y111" s="93">
        <v>12007</v>
      </c>
      <c r="AA111" s="1" t="s">
        <v>51</v>
      </c>
      <c r="AB111" s="93">
        <v>53369</v>
      </c>
    </row>
    <row r="112" spans="5:28" x14ac:dyDescent="0.25">
      <c r="E112" s="2">
        <v>111</v>
      </c>
      <c r="F112" s="1" t="s">
        <v>589</v>
      </c>
      <c r="G112" s="1" t="s">
        <v>52</v>
      </c>
      <c r="H112">
        <v>3966</v>
      </c>
      <c r="I112">
        <v>24840</v>
      </c>
      <c r="J112" s="93">
        <v>74</v>
      </c>
      <c r="K112" s="93">
        <v>360</v>
      </c>
      <c r="L112" s="93">
        <v>139</v>
      </c>
      <c r="M112" s="93">
        <v>19510</v>
      </c>
      <c r="N112" s="93">
        <v>2882</v>
      </c>
      <c r="O112" s="93">
        <v>15126</v>
      </c>
      <c r="P112">
        <v>13680</v>
      </c>
      <c r="Q112">
        <v>6491</v>
      </c>
      <c r="R112">
        <v>1261</v>
      </c>
      <c r="S112">
        <v>8872</v>
      </c>
      <c r="T112">
        <v>8136</v>
      </c>
      <c r="U112">
        <v>4046</v>
      </c>
      <c r="X112">
        <v>28806</v>
      </c>
      <c r="Y112" s="93">
        <v>5841</v>
      </c>
      <c r="AA112" s="1" t="s">
        <v>52</v>
      </c>
      <c r="AB112" s="93">
        <v>15126</v>
      </c>
    </row>
    <row r="113" spans="5:28" x14ac:dyDescent="0.25">
      <c r="E113" s="2">
        <v>112</v>
      </c>
      <c r="F113" s="1" t="s">
        <v>590</v>
      </c>
      <c r="G113" s="1" t="s">
        <v>53</v>
      </c>
      <c r="H113">
        <v>1481</v>
      </c>
      <c r="I113">
        <v>21577</v>
      </c>
      <c r="J113" s="93">
        <v>48</v>
      </c>
      <c r="K113" s="93">
        <v>375</v>
      </c>
      <c r="L113" s="93">
        <v>8</v>
      </c>
      <c r="M113" s="93">
        <v>19341</v>
      </c>
      <c r="N113" s="93">
        <v>1293</v>
      </c>
      <c r="O113" s="93">
        <v>11911</v>
      </c>
      <c r="P113">
        <v>11147</v>
      </c>
      <c r="Q113">
        <v>6131</v>
      </c>
      <c r="R113">
        <v>1585</v>
      </c>
      <c r="S113">
        <v>5025</v>
      </c>
      <c r="T113">
        <v>7414</v>
      </c>
      <c r="U113">
        <v>2903</v>
      </c>
      <c r="X113">
        <v>23058</v>
      </c>
      <c r="Y113" s="93">
        <v>1993</v>
      </c>
      <c r="AA113" s="1" t="s">
        <v>53</v>
      </c>
      <c r="AB113" s="93">
        <v>11911</v>
      </c>
    </row>
    <row r="114" spans="5:28" x14ac:dyDescent="0.25">
      <c r="E114" s="2">
        <v>113</v>
      </c>
      <c r="F114" s="1" t="s">
        <v>591</v>
      </c>
      <c r="G114" s="1" t="s">
        <v>54</v>
      </c>
      <c r="H114">
        <v>37354</v>
      </c>
      <c r="I114">
        <v>1218</v>
      </c>
      <c r="J114" s="93">
        <v>204</v>
      </c>
      <c r="K114" s="93">
        <v>134</v>
      </c>
      <c r="L114" s="93">
        <v>21</v>
      </c>
      <c r="M114" s="93">
        <v>23150</v>
      </c>
      <c r="N114" s="93">
        <v>14559</v>
      </c>
      <c r="O114" s="93">
        <v>20339</v>
      </c>
      <c r="P114">
        <v>18233</v>
      </c>
      <c r="Q114">
        <v>12696</v>
      </c>
      <c r="R114">
        <v>3577</v>
      </c>
      <c r="S114">
        <v>9332</v>
      </c>
      <c r="T114">
        <v>8559</v>
      </c>
      <c r="U114">
        <v>4408</v>
      </c>
      <c r="X114">
        <v>38572</v>
      </c>
      <c r="Y114" s="93">
        <v>504</v>
      </c>
      <c r="AA114" s="1" t="s">
        <v>54</v>
      </c>
      <c r="AB114" s="93">
        <v>20339</v>
      </c>
    </row>
    <row r="115" spans="5:28" x14ac:dyDescent="0.25">
      <c r="E115" s="2">
        <v>114</v>
      </c>
      <c r="F115" s="1" t="s">
        <v>592</v>
      </c>
      <c r="G115" s="1" t="s">
        <v>55</v>
      </c>
      <c r="H115">
        <v>5385</v>
      </c>
      <c r="I115">
        <v>8735</v>
      </c>
      <c r="J115" s="93">
        <v>132</v>
      </c>
      <c r="K115" s="93">
        <v>2150</v>
      </c>
      <c r="L115" s="93">
        <v>59</v>
      </c>
      <c r="M115" s="93">
        <v>9188</v>
      </c>
      <c r="N115" s="93">
        <v>2224</v>
      </c>
      <c r="O115" s="93">
        <v>5786</v>
      </c>
      <c r="P115">
        <v>8334</v>
      </c>
      <c r="Q115">
        <v>3651</v>
      </c>
      <c r="R115">
        <v>1092</v>
      </c>
      <c r="S115">
        <v>4617</v>
      </c>
      <c r="T115">
        <v>3570</v>
      </c>
      <c r="U115">
        <v>1190</v>
      </c>
      <c r="X115">
        <v>14120</v>
      </c>
      <c r="Y115" s="93">
        <v>367</v>
      </c>
      <c r="AA115" s="1" t="s">
        <v>55</v>
      </c>
      <c r="AB115" s="93">
        <v>5786</v>
      </c>
    </row>
    <row r="116" spans="5:28" x14ac:dyDescent="0.25">
      <c r="E116" s="2">
        <v>115</v>
      </c>
      <c r="F116" s="1" t="s">
        <v>593</v>
      </c>
      <c r="G116" s="1" t="s">
        <v>56</v>
      </c>
      <c r="H116">
        <v>1762</v>
      </c>
      <c r="I116">
        <v>6117</v>
      </c>
      <c r="J116" s="93">
        <v>99</v>
      </c>
      <c r="K116" s="93">
        <v>88</v>
      </c>
      <c r="L116" s="93">
        <v>10</v>
      </c>
      <c r="M116" s="93">
        <v>6777</v>
      </c>
      <c r="N116" s="93">
        <v>805</v>
      </c>
      <c r="O116" s="93">
        <v>4095</v>
      </c>
      <c r="P116">
        <v>3784</v>
      </c>
      <c r="Q116">
        <v>1515</v>
      </c>
      <c r="R116">
        <v>501</v>
      </c>
      <c r="S116">
        <v>1513</v>
      </c>
      <c r="T116">
        <v>2310</v>
      </c>
      <c r="U116">
        <v>2040</v>
      </c>
      <c r="X116">
        <v>7879</v>
      </c>
      <c r="Y116" s="93">
        <v>100</v>
      </c>
      <c r="AA116" s="1" t="s">
        <v>56</v>
      </c>
      <c r="AB116" s="93">
        <v>4095</v>
      </c>
    </row>
    <row r="117" spans="5:28" x14ac:dyDescent="0.25">
      <c r="E117" s="2">
        <v>116</v>
      </c>
      <c r="F117" s="1" t="s">
        <v>594</v>
      </c>
      <c r="G117" s="1" t="s">
        <v>57</v>
      </c>
      <c r="H117">
        <v>4940</v>
      </c>
      <c r="I117">
        <v>2765</v>
      </c>
      <c r="J117" s="93">
        <v>79</v>
      </c>
      <c r="K117" s="93">
        <v>1612</v>
      </c>
      <c r="L117" s="93">
        <v>25</v>
      </c>
      <c r="M117" s="93">
        <v>3212</v>
      </c>
      <c r="N117" s="93">
        <v>2682</v>
      </c>
      <c r="O117" s="93">
        <v>1788</v>
      </c>
      <c r="P117">
        <v>5917</v>
      </c>
      <c r="Q117">
        <v>1318</v>
      </c>
      <c r="R117">
        <v>860</v>
      </c>
      <c r="S117">
        <v>3738</v>
      </c>
      <c r="T117">
        <v>1431</v>
      </c>
      <c r="U117">
        <v>358</v>
      </c>
      <c r="X117">
        <v>7705</v>
      </c>
      <c r="Y117" s="93">
        <v>95</v>
      </c>
      <c r="AA117" s="1" t="s">
        <v>57</v>
      </c>
      <c r="AB117" s="93">
        <v>1788</v>
      </c>
    </row>
    <row r="118" spans="5:28" x14ac:dyDescent="0.25">
      <c r="E118" s="2">
        <v>117</v>
      </c>
      <c r="F118" s="1" t="s">
        <v>595</v>
      </c>
      <c r="G118" s="1" t="s">
        <v>58</v>
      </c>
      <c r="H118">
        <v>2545</v>
      </c>
      <c r="I118">
        <v>2610</v>
      </c>
      <c r="J118" s="93">
        <v>21</v>
      </c>
      <c r="K118" s="93">
        <v>27</v>
      </c>
      <c r="L118" s="93">
        <v>10</v>
      </c>
      <c r="M118" s="93">
        <v>3735</v>
      </c>
      <c r="N118" s="93">
        <v>1315</v>
      </c>
      <c r="O118" s="93">
        <v>2624</v>
      </c>
      <c r="P118">
        <v>2531</v>
      </c>
      <c r="Q118">
        <v>1223</v>
      </c>
      <c r="R118">
        <v>344</v>
      </c>
      <c r="S118">
        <v>1341</v>
      </c>
      <c r="T118">
        <v>1283</v>
      </c>
      <c r="U118">
        <v>964</v>
      </c>
      <c r="X118">
        <v>5155</v>
      </c>
      <c r="Y118" s="93">
        <v>47</v>
      </c>
      <c r="AA118" s="1" t="s">
        <v>58</v>
      </c>
      <c r="AB118" s="93">
        <v>2624</v>
      </c>
    </row>
    <row r="119" spans="5:28" x14ac:dyDescent="0.25">
      <c r="E119" s="2">
        <v>118</v>
      </c>
      <c r="F119" s="1" t="s">
        <v>596</v>
      </c>
      <c r="G119" s="1" t="s">
        <v>59</v>
      </c>
      <c r="H119">
        <v>14958</v>
      </c>
      <c r="I119">
        <v>50243</v>
      </c>
      <c r="J119" s="93">
        <v>397</v>
      </c>
      <c r="K119" s="93">
        <v>1216</v>
      </c>
      <c r="L119" s="93">
        <v>116</v>
      </c>
      <c r="M119" s="93">
        <v>48947</v>
      </c>
      <c r="N119" s="93">
        <v>7892</v>
      </c>
      <c r="O119" s="93">
        <v>33666</v>
      </c>
      <c r="P119">
        <v>31535</v>
      </c>
      <c r="Q119">
        <v>15904</v>
      </c>
      <c r="R119">
        <v>4375</v>
      </c>
      <c r="S119">
        <v>15895</v>
      </c>
      <c r="T119">
        <v>17825</v>
      </c>
      <c r="U119">
        <v>11202</v>
      </c>
      <c r="X119">
        <v>65201</v>
      </c>
      <c r="Y119" s="93">
        <v>6633</v>
      </c>
      <c r="AA119" s="1" t="s">
        <v>59</v>
      </c>
      <c r="AB119" s="93">
        <v>33666</v>
      </c>
    </row>
    <row r="120" spans="5:28" x14ac:dyDescent="0.25">
      <c r="E120" s="2">
        <v>119</v>
      </c>
      <c r="F120" s="1" t="s">
        <v>597</v>
      </c>
      <c r="G120" s="1" t="s">
        <v>60</v>
      </c>
      <c r="H120">
        <v>7247</v>
      </c>
      <c r="I120">
        <v>32102</v>
      </c>
      <c r="J120" s="93">
        <v>275</v>
      </c>
      <c r="K120" s="93">
        <v>1158</v>
      </c>
      <c r="L120" s="93">
        <v>161</v>
      </c>
      <c r="M120" s="93">
        <v>26315</v>
      </c>
      <c r="N120" s="93">
        <v>5120</v>
      </c>
      <c r="O120" s="93">
        <v>20051</v>
      </c>
      <c r="P120">
        <v>19298</v>
      </c>
      <c r="Q120">
        <v>8666</v>
      </c>
      <c r="R120">
        <v>2587</v>
      </c>
      <c r="S120">
        <v>12834</v>
      </c>
      <c r="T120">
        <v>10868</v>
      </c>
      <c r="U120">
        <v>4394</v>
      </c>
      <c r="X120">
        <v>39349</v>
      </c>
      <c r="Y120" s="93">
        <v>6320</v>
      </c>
      <c r="AA120" s="1" t="s">
        <v>60</v>
      </c>
      <c r="AB120" s="93">
        <v>20051</v>
      </c>
    </row>
    <row r="121" spans="5:28" x14ac:dyDescent="0.25">
      <c r="E121" s="2">
        <v>120</v>
      </c>
      <c r="F121" s="1" t="s">
        <v>598</v>
      </c>
      <c r="G121" s="1" t="s">
        <v>61</v>
      </c>
      <c r="H121">
        <v>1303</v>
      </c>
      <c r="I121">
        <v>9258</v>
      </c>
      <c r="J121" s="93">
        <v>61</v>
      </c>
      <c r="K121" s="93">
        <v>128</v>
      </c>
      <c r="L121" s="93">
        <v>36</v>
      </c>
      <c r="M121" s="93">
        <v>9495</v>
      </c>
      <c r="N121" s="93">
        <v>651</v>
      </c>
      <c r="O121" s="93">
        <v>5295</v>
      </c>
      <c r="P121">
        <v>5266</v>
      </c>
      <c r="Q121">
        <v>2430</v>
      </c>
      <c r="R121">
        <v>692</v>
      </c>
      <c r="S121">
        <v>2304</v>
      </c>
      <c r="T121">
        <v>3332</v>
      </c>
      <c r="U121">
        <v>1803</v>
      </c>
      <c r="X121">
        <v>10561</v>
      </c>
      <c r="Y121" s="93">
        <v>190</v>
      </c>
      <c r="AA121" s="1" t="s">
        <v>61</v>
      </c>
      <c r="AB121" s="93">
        <v>5295</v>
      </c>
    </row>
    <row r="122" spans="5:28" x14ac:dyDescent="0.25">
      <c r="E122" s="2">
        <v>121</v>
      </c>
      <c r="F122" s="1" t="s">
        <v>599</v>
      </c>
      <c r="G122" s="1" t="s">
        <v>62</v>
      </c>
      <c r="H122">
        <v>1957</v>
      </c>
      <c r="I122">
        <v>7961</v>
      </c>
      <c r="J122" s="93">
        <v>59</v>
      </c>
      <c r="K122" s="93">
        <v>123</v>
      </c>
      <c r="L122" s="93">
        <v>10</v>
      </c>
      <c r="M122" s="93">
        <v>7963</v>
      </c>
      <c r="N122" s="93">
        <v>1339</v>
      </c>
      <c r="O122" s="93">
        <v>5197</v>
      </c>
      <c r="P122">
        <v>4721</v>
      </c>
      <c r="Q122">
        <v>1759</v>
      </c>
      <c r="R122">
        <v>814</v>
      </c>
      <c r="S122">
        <v>2801</v>
      </c>
      <c r="T122">
        <v>3005</v>
      </c>
      <c r="U122">
        <v>1539</v>
      </c>
      <c r="X122">
        <v>9918</v>
      </c>
      <c r="Y122" s="93">
        <v>424</v>
      </c>
      <c r="AA122" s="1" t="s">
        <v>62</v>
      </c>
      <c r="AB122" s="93">
        <v>5197</v>
      </c>
    </row>
    <row r="123" spans="5:28" x14ac:dyDescent="0.25">
      <c r="E123" s="2">
        <v>122</v>
      </c>
      <c r="F123" s="1" t="s">
        <v>600</v>
      </c>
      <c r="G123" s="1" t="s">
        <v>63</v>
      </c>
      <c r="H123">
        <v>13988</v>
      </c>
      <c r="I123">
        <v>91340</v>
      </c>
      <c r="J123" s="93">
        <v>514</v>
      </c>
      <c r="K123" s="93">
        <v>1379</v>
      </c>
      <c r="L123" s="93">
        <v>198</v>
      </c>
      <c r="M123" s="93">
        <v>87205</v>
      </c>
      <c r="N123" s="93">
        <v>8572</v>
      </c>
      <c r="O123" s="93">
        <v>53843</v>
      </c>
      <c r="P123">
        <v>51485</v>
      </c>
      <c r="Q123">
        <v>26507</v>
      </c>
      <c r="R123">
        <v>5577</v>
      </c>
      <c r="S123">
        <v>28073</v>
      </c>
      <c r="T123">
        <v>30373</v>
      </c>
      <c r="U123">
        <v>14798</v>
      </c>
      <c r="X123">
        <v>105328</v>
      </c>
      <c r="Y123" s="93">
        <v>7460</v>
      </c>
      <c r="AA123" s="1" t="s">
        <v>63</v>
      </c>
      <c r="AB123" s="93">
        <v>53843</v>
      </c>
    </row>
    <row r="124" spans="5:28" x14ac:dyDescent="0.25">
      <c r="E124" s="2">
        <v>123</v>
      </c>
      <c r="F124" s="1" t="s">
        <v>601</v>
      </c>
      <c r="G124" s="1" t="s">
        <v>64</v>
      </c>
      <c r="H124">
        <v>174</v>
      </c>
      <c r="I124">
        <v>3548</v>
      </c>
      <c r="J124" s="93">
        <v>8</v>
      </c>
      <c r="K124" s="93">
        <v>11</v>
      </c>
      <c r="L124" s="93">
        <v>6</v>
      </c>
      <c r="M124" s="93">
        <v>3464</v>
      </c>
      <c r="N124" s="93">
        <v>122</v>
      </c>
      <c r="O124" s="93">
        <v>2096</v>
      </c>
      <c r="P124">
        <v>1626</v>
      </c>
      <c r="Q124">
        <v>408</v>
      </c>
      <c r="R124">
        <v>87</v>
      </c>
      <c r="S124">
        <v>544</v>
      </c>
      <c r="T124">
        <v>1355</v>
      </c>
      <c r="U124">
        <v>1328</v>
      </c>
      <c r="X124">
        <v>3722</v>
      </c>
      <c r="Y124" s="93">
        <v>111</v>
      </c>
      <c r="AA124" s="1" t="s">
        <v>64</v>
      </c>
      <c r="AB124" s="93">
        <v>2096</v>
      </c>
    </row>
    <row r="125" spans="5:28" x14ac:dyDescent="0.25">
      <c r="E125" s="2">
        <v>124</v>
      </c>
      <c r="F125" s="1" t="s">
        <v>602</v>
      </c>
      <c r="G125" s="1" t="s">
        <v>65</v>
      </c>
      <c r="H125">
        <v>6351</v>
      </c>
      <c r="I125">
        <v>6689</v>
      </c>
      <c r="J125" s="93">
        <v>144</v>
      </c>
      <c r="K125" s="93">
        <v>109</v>
      </c>
      <c r="L125" s="93">
        <v>15</v>
      </c>
      <c r="M125" s="93">
        <v>9348</v>
      </c>
      <c r="N125" s="93">
        <v>3128</v>
      </c>
      <c r="O125" s="93">
        <v>6611</v>
      </c>
      <c r="P125">
        <v>6429</v>
      </c>
      <c r="Q125">
        <v>2952</v>
      </c>
      <c r="R125">
        <v>1106</v>
      </c>
      <c r="S125">
        <v>3466</v>
      </c>
      <c r="T125">
        <v>3717</v>
      </c>
      <c r="U125">
        <v>1799</v>
      </c>
      <c r="X125">
        <v>13040</v>
      </c>
      <c r="Y125" s="93">
        <v>296</v>
      </c>
      <c r="AA125" s="1" t="s">
        <v>65</v>
      </c>
      <c r="AB125" s="93">
        <v>6611</v>
      </c>
    </row>
    <row r="126" spans="5:28" x14ac:dyDescent="0.25">
      <c r="E126" s="2">
        <v>125</v>
      </c>
      <c r="F126" s="1" t="s">
        <v>603</v>
      </c>
      <c r="G126" s="1" t="s">
        <v>66</v>
      </c>
      <c r="H126">
        <v>35417</v>
      </c>
      <c r="I126">
        <v>56297</v>
      </c>
      <c r="J126" s="93">
        <v>518</v>
      </c>
      <c r="K126" s="93">
        <v>21856</v>
      </c>
      <c r="L126" s="93">
        <v>2386</v>
      </c>
      <c r="M126" s="93">
        <v>21864</v>
      </c>
      <c r="N126" s="93">
        <v>21568</v>
      </c>
      <c r="O126" s="93">
        <v>47792</v>
      </c>
      <c r="P126">
        <v>43922</v>
      </c>
      <c r="Q126">
        <v>23543</v>
      </c>
      <c r="R126">
        <v>8413</v>
      </c>
      <c r="S126">
        <v>23105</v>
      </c>
      <c r="T126">
        <v>24013</v>
      </c>
      <c r="U126">
        <v>12640</v>
      </c>
      <c r="X126">
        <v>91714</v>
      </c>
      <c r="Y126" s="93">
        <v>23522</v>
      </c>
      <c r="AA126" s="1" t="s">
        <v>66</v>
      </c>
      <c r="AB126" s="93">
        <v>47792</v>
      </c>
    </row>
    <row r="127" spans="5:28" x14ac:dyDescent="0.25">
      <c r="E127" s="2">
        <v>126</v>
      </c>
      <c r="F127" s="1" t="s">
        <v>604</v>
      </c>
      <c r="G127" s="1" t="s">
        <v>67</v>
      </c>
      <c r="H127">
        <v>30085</v>
      </c>
      <c r="I127">
        <v>21115</v>
      </c>
      <c r="J127" s="93">
        <v>540</v>
      </c>
      <c r="K127" s="93">
        <v>1344</v>
      </c>
      <c r="L127" s="93">
        <v>55</v>
      </c>
      <c r="M127" s="93">
        <v>32537</v>
      </c>
      <c r="N127" s="93">
        <v>14162</v>
      </c>
      <c r="O127" s="93">
        <v>24864</v>
      </c>
      <c r="P127">
        <v>26336</v>
      </c>
      <c r="Q127">
        <v>14668</v>
      </c>
      <c r="R127">
        <v>4094</v>
      </c>
      <c r="S127">
        <v>12948</v>
      </c>
      <c r="T127">
        <v>12127</v>
      </c>
      <c r="U127">
        <v>7363</v>
      </c>
      <c r="X127">
        <v>51200</v>
      </c>
      <c r="Y127" s="93">
        <v>2562</v>
      </c>
      <c r="AA127" s="1" t="s">
        <v>67</v>
      </c>
      <c r="AB127" s="93">
        <v>24864</v>
      </c>
    </row>
    <row r="128" spans="5:28" x14ac:dyDescent="0.25">
      <c r="E128" s="2">
        <v>127</v>
      </c>
      <c r="F128" s="1" t="s">
        <v>605</v>
      </c>
      <c r="G128" s="1" t="s">
        <v>68</v>
      </c>
      <c r="H128">
        <v>25436</v>
      </c>
      <c r="I128">
        <v>19981</v>
      </c>
      <c r="J128" s="93">
        <v>609</v>
      </c>
      <c r="K128" s="93">
        <v>1185</v>
      </c>
      <c r="L128" s="93">
        <v>346</v>
      </c>
      <c r="M128" s="93">
        <v>26217</v>
      </c>
      <c r="N128" s="93">
        <v>13967</v>
      </c>
      <c r="O128" s="93">
        <v>22952</v>
      </c>
      <c r="P128">
        <v>22465</v>
      </c>
      <c r="Q128">
        <v>15420</v>
      </c>
      <c r="R128">
        <v>4311</v>
      </c>
      <c r="S128">
        <v>12506</v>
      </c>
      <c r="T128">
        <v>9667</v>
      </c>
      <c r="U128">
        <v>3513</v>
      </c>
      <c r="X128">
        <v>45417</v>
      </c>
      <c r="Y128" s="93">
        <v>3093</v>
      </c>
      <c r="AA128" s="1" t="s">
        <v>68</v>
      </c>
      <c r="AB128" s="93">
        <v>22952</v>
      </c>
    </row>
    <row r="129" spans="5:28" x14ac:dyDescent="0.25">
      <c r="E129" s="2">
        <v>128</v>
      </c>
      <c r="F129" s="1" t="s">
        <v>606</v>
      </c>
      <c r="G129" s="1" t="s">
        <v>69</v>
      </c>
      <c r="H129">
        <v>5883</v>
      </c>
      <c r="I129">
        <v>43158</v>
      </c>
      <c r="J129" s="93">
        <v>131</v>
      </c>
      <c r="K129" s="93">
        <v>3388</v>
      </c>
      <c r="L129" s="93">
        <v>138</v>
      </c>
      <c r="M129" s="93">
        <v>11341</v>
      </c>
      <c r="N129" s="93">
        <v>3680</v>
      </c>
      <c r="O129" s="93">
        <v>25464</v>
      </c>
      <c r="P129">
        <v>23577</v>
      </c>
      <c r="Q129">
        <v>10704</v>
      </c>
      <c r="R129">
        <v>3374</v>
      </c>
      <c r="S129">
        <v>11134</v>
      </c>
      <c r="T129">
        <v>15158</v>
      </c>
      <c r="U129">
        <v>8671</v>
      </c>
      <c r="X129">
        <v>49041</v>
      </c>
      <c r="Y129" s="93">
        <v>30363</v>
      </c>
      <c r="AA129" s="1" t="s">
        <v>69</v>
      </c>
      <c r="AB129" s="93">
        <v>25464</v>
      </c>
    </row>
    <row r="130" spans="5:28" x14ac:dyDescent="0.25">
      <c r="E130" s="2">
        <v>129</v>
      </c>
      <c r="F130" s="1" t="s">
        <v>607</v>
      </c>
      <c r="G130" s="1" t="s">
        <v>70</v>
      </c>
      <c r="H130">
        <v>13315</v>
      </c>
      <c r="I130">
        <v>72872</v>
      </c>
      <c r="J130" s="93">
        <v>1167</v>
      </c>
      <c r="K130" s="93">
        <v>1771</v>
      </c>
      <c r="L130" s="93">
        <v>210</v>
      </c>
      <c r="M130" s="93">
        <v>69606</v>
      </c>
      <c r="N130" s="93">
        <v>9777</v>
      </c>
      <c r="O130" s="93">
        <v>43481</v>
      </c>
      <c r="P130">
        <v>42706</v>
      </c>
      <c r="Q130">
        <v>19022</v>
      </c>
      <c r="R130">
        <v>18371</v>
      </c>
      <c r="S130">
        <v>22360</v>
      </c>
      <c r="T130">
        <v>17256</v>
      </c>
      <c r="U130">
        <v>9178</v>
      </c>
      <c r="X130">
        <v>86187</v>
      </c>
      <c r="Y130" s="93">
        <v>3656</v>
      </c>
      <c r="AA130" s="1" t="s">
        <v>70</v>
      </c>
      <c r="AB130" s="93">
        <v>43481</v>
      </c>
    </row>
    <row r="131" spans="5:28" x14ac:dyDescent="0.25">
      <c r="E131" s="2">
        <v>130</v>
      </c>
      <c r="F131" s="1" t="s">
        <v>608</v>
      </c>
      <c r="G131" s="1" t="s">
        <v>71</v>
      </c>
      <c r="H131">
        <v>41993</v>
      </c>
      <c r="I131">
        <v>35990</v>
      </c>
      <c r="J131" s="93">
        <v>786</v>
      </c>
      <c r="K131" s="93">
        <v>4829</v>
      </c>
      <c r="L131" s="93">
        <v>168</v>
      </c>
      <c r="M131" s="93">
        <v>43981</v>
      </c>
      <c r="N131" s="93">
        <v>20060</v>
      </c>
      <c r="O131" s="93">
        <v>37912</v>
      </c>
      <c r="P131">
        <v>40071</v>
      </c>
      <c r="Q131">
        <v>21046</v>
      </c>
      <c r="R131">
        <v>7221</v>
      </c>
      <c r="S131">
        <v>25091</v>
      </c>
      <c r="T131">
        <v>18954</v>
      </c>
      <c r="U131">
        <v>5671</v>
      </c>
      <c r="X131">
        <v>77983</v>
      </c>
      <c r="Y131" s="93">
        <v>8159</v>
      </c>
      <c r="AA131" s="1" t="s">
        <v>71</v>
      </c>
      <c r="AB131" s="93">
        <v>37912</v>
      </c>
    </row>
    <row r="132" spans="5:28" x14ac:dyDescent="0.25">
      <c r="E132" s="2">
        <v>131</v>
      </c>
      <c r="F132" s="1" t="s">
        <v>609</v>
      </c>
      <c r="G132" s="1" t="s">
        <v>72</v>
      </c>
      <c r="H132">
        <v>21802</v>
      </c>
      <c r="I132">
        <v>52997</v>
      </c>
      <c r="J132" s="93">
        <v>379</v>
      </c>
      <c r="K132" s="93">
        <v>3415</v>
      </c>
      <c r="L132" s="93">
        <v>115</v>
      </c>
      <c r="M132" s="93">
        <v>38035</v>
      </c>
      <c r="N132" s="93">
        <v>10179</v>
      </c>
      <c r="O132" s="93">
        <v>37844</v>
      </c>
      <c r="P132">
        <v>36955</v>
      </c>
      <c r="Q132">
        <v>21533</v>
      </c>
      <c r="R132">
        <v>5905</v>
      </c>
      <c r="S132">
        <v>20207</v>
      </c>
      <c r="T132">
        <v>21889</v>
      </c>
      <c r="U132">
        <v>5265</v>
      </c>
      <c r="X132">
        <v>74799</v>
      </c>
      <c r="Y132" s="93">
        <v>22676</v>
      </c>
      <c r="AA132" s="1" t="s">
        <v>72</v>
      </c>
      <c r="AB132" s="93">
        <v>37844</v>
      </c>
    </row>
    <row r="133" spans="5:28" x14ac:dyDescent="0.25">
      <c r="E133" s="2">
        <v>132</v>
      </c>
      <c r="F133" s="1" t="s">
        <v>610</v>
      </c>
      <c r="G133" s="1" t="s">
        <v>73</v>
      </c>
      <c r="H133">
        <v>7073</v>
      </c>
      <c r="I133">
        <v>11647</v>
      </c>
      <c r="J133" s="93">
        <v>376</v>
      </c>
      <c r="K133" s="93">
        <v>2358</v>
      </c>
      <c r="L133" s="93">
        <v>37</v>
      </c>
      <c r="M133" s="93">
        <v>11533</v>
      </c>
      <c r="N133" s="93">
        <v>4021</v>
      </c>
      <c r="O133" s="93">
        <v>13118</v>
      </c>
      <c r="P133">
        <v>5602</v>
      </c>
      <c r="Q133">
        <v>3785</v>
      </c>
      <c r="R133">
        <v>1846</v>
      </c>
      <c r="S133">
        <v>7343</v>
      </c>
      <c r="T133">
        <v>4429</v>
      </c>
      <c r="U133">
        <v>1317</v>
      </c>
      <c r="X133">
        <v>18720</v>
      </c>
      <c r="Y133" s="93">
        <v>395</v>
      </c>
      <c r="AA133" s="1" t="s">
        <v>73</v>
      </c>
      <c r="AB133" s="93">
        <v>13118</v>
      </c>
    </row>
    <row r="134" spans="5:28" x14ac:dyDescent="0.25">
      <c r="E134" s="2">
        <v>133</v>
      </c>
      <c r="F134" s="1" t="s">
        <v>611</v>
      </c>
      <c r="G134" s="1" t="s">
        <v>74</v>
      </c>
      <c r="H134">
        <v>142066</v>
      </c>
      <c r="I134">
        <v>101850</v>
      </c>
      <c r="J134" s="93">
        <v>1880</v>
      </c>
      <c r="K134" s="93">
        <v>11219</v>
      </c>
      <c r="L134" s="93">
        <v>1351</v>
      </c>
      <c r="M134" s="93">
        <v>130991</v>
      </c>
      <c r="N134" s="93">
        <v>63433</v>
      </c>
      <c r="O134" s="93">
        <v>125771</v>
      </c>
      <c r="P134">
        <v>118145</v>
      </c>
      <c r="Q134">
        <v>72118</v>
      </c>
      <c r="R134">
        <v>20689</v>
      </c>
      <c r="S134">
        <v>70401</v>
      </c>
      <c r="T134">
        <v>56269</v>
      </c>
      <c r="U134">
        <v>24439</v>
      </c>
      <c r="X134">
        <v>243916</v>
      </c>
      <c r="Y134" s="93">
        <v>35042</v>
      </c>
      <c r="AA134" s="1" t="s">
        <v>74</v>
      </c>
      <c r="AB134" s="93">
        <v>125771</v>
      </c>
    </row>
    <row r="135" spans="5:28" x14ac:dyDescent="0.25">
      <c r="E135" s="2">
        <v>134</v>
      </c>
      <c r="F135" s="1" t="s">
        <v>612</v>
      </c>
      <c r="G135" s="1" t="s">
        <v>75</v>
      </c>
      <c r="H135">
        <v>13734</v>
      </c>
      <c r="I135">
        <v>69567</v>
      </c>
      <c r="J135" s="93">
        <v>753</v>
      </c>
      <c r="K135" s="93">
        <v>2751</v>
      </c>
      <c r="L135" s="93">
        <v>363</v>
      </c>
      <c r="M135" s="93">
        <v>66856</v>
      </c>
      <c r="N135" s="93">
        <v>9864</v>
      </c>
      <c r="O135" s="93">
        <v>42911</v>
      </c>
      <c r="P135">
        <v>40390</v>
      </c>
      <c r="Q135">
        <v>20353</v>
      </c>
      <c r="R135">
        <v>7368</v>
      </c>
      <c r="S135">
        <v>23022</v>
      </c>
      <c r="T135">
        <v>21473</v>
      </c>
      <c r="U135">
        <v>11085</v>
      </c>
      <c r="X135">
        <v>83301</v>
      </c>
      <c r="Y135" s="93">
        <v>2714</v>
      </c>
      <c r="AA135" s="1" t="s">
        <v>75</v>
      </c>
      <c r="AB135" s="93">
        <v>42911</v>
      </c>
    </row>
    <row r="136" spans="5:28" x14ac:dyDescent="0.25">
      <c r="E136" s="2">
        <v>135</v>
      </c>
      <c r="F136" s="1" t="s">
        <v>613</v>
      </c>
      <c r="G136" s="1" t="s">
        <v>76</v>
      </c>
      <c r="H136">
        <v>6919</v>
      </c>
      <c r="I136">
        <v>28007</v>
      </c>
      <c r="J136" s="93">
        <v>172</v>
      </c>
      <c r="K136" s="93">
        <v>1651</v>
      </c>
      <c r="L136" s="93">
        <v>38</v>
      </c>
      <c r="M136" s="93">
        <v>24666</v>
      </c>
      <c r="N136" s="93">
        <v>3835</v>
      </c>
      <c r="O136" s="93">
        <v>18537</v>
      </c>
      <c r="P136">
        <v>16389</v>
      </c>
      <c r="Q136">
        <v>7390</v>
      </c>
      <c r="R136">
        <v>5847</v>
      </c>
      <c r="S136">
        <v>6940</v>
      </c>
      <c r="T136">
        <v>8979</v>
      </c>
      <c r="U136">
        <v>5770</v>
      </c>
      <c r="X136">
        <v>34926</v>
      </c>
      <c r="Y136" s="93">
        <v>4564</v>
      </c>
      <c r="AA136" s="1" t="s">
        <v>76</v>
      </c>
      <c r="AB136" s="93">
        <v>18537</v>
      </c>
    </row>
    <row r="137" spans="5:28" x14ac:dyDescent="0.25">
      <c r="E137" s="2">
        <v>136</v>
      </c>
      <c r="F137" s="1" t="s">
        <v>614</v>
      </c>
      <c r="G137" s="1" t="s">
        <v>77</v>
      </c>
      <c r="H137">
        <v>982</v>
      </c>
      <c r="I137">
        <v>9915</v>
      </c>
      <c r="J137" s="93">
        <v>34</v>
      </c>
      <c r="K137" s="93">
        <v>146</v>
      </c>
      <c r="L137" s="93">
        <v>16</v>
      </c>
      <c r="M137" s="93">
        <v>9273</v>
      </c>
      <c r="N137" s="93">
        <v>711</v>
      </c>
      <c r="O137" s="93">
        <v>5635</v>
      </c>
      <c r="P137">
        <v>5262</v>
      </c>
      <c r="Q137">
        <v>2805</v>
      </c>
      <c r="R137">
        <v>459</v>
      </c>
      <c r="S137">
        <v>2185</v>
      </c>
      <c r="T137">
        <v>3846</v>
      </c>
      <c r="U137">
        <v>1602</v>
      </c>
      <c r="X137">
        <v>10897</v>
      </c>
      <c r="Y137" s="93">
        <v>717</v>
      </c>
      <c r="AA137" s="1" t="s">
        <v>77</v>
      </c>
      <c r="AB137" s="93">
        <v>5635</v>
      </c>
    </row>
    <row r="138" spans="5:28" x14ac:dyDescent="0.25">
      <c r="E138" s="2">
        <v>137</v>
      </c>
      <c r="F138" s="1" t="s">
        <v>615</v>
      </c>
      <c r="G138" s="1" t="s">
        <v>78</v>
      </c>
      <c r="H138">
        <v>3248</v>
      </c>
      <c r="I138">
        <v>12002</v>
      </c>
      <c r="J138" s="93">
        <v>400</v>
      </c>
      <c r="K138" s="93">
        <v>614</v>
      </c>
      <c r="L138" s="93">
        <v>27</v>
      </c>
      <c r="M138" s="93">
        <v>11262</v>
      </c>
      <c r="N138" s="93">
        <v>2786</v>
      </c>
      <c r="O138" s="93">
        <v>7628</v>
      </c>
      <c r="P138">
        <v>7622</v>
      </c>
      <c r="Q138">
        <v>3883</v>
      </c>
      <c r="R138">
        <v>1301</v>
      </c>
      <c r="S138">
        <v>3384</v>
      </c>
      <c r="T138">
        <v>4389</v>
      </c>
      <c r="U138">
        <v>2293</v>
      </c>
      <c r="X138">
        <v>15250</v>
      </c>
      <c r="Y138" s="93">
        <v>161</v>
      </c>
      <c r="AA138" s="1" t="s">
        <v>78</v>
      </c>
      <c r="AB138" s="93">
        <v>7628</v>
      </c>
    </row>
    <row r="139" spans="5:28" x14ac:dyDescent="0.25">
      <c r="E139" s="2">
        <v>138</v>
      </c>
      <c r="F139" s="1" t="s">
        <v>616</v>
      </c>
      <c r="G139" s="1" t="s">
        <v>79</v>
      </c>
      <c r="H139">
        <v>2824</v>
      </c>
      <c r="I139">
        <v>5794</v>
      </c>
      <c r="J139" s="93">
        <v>156</v>
      </c>
      <c r="K139" s="93">
        <v>48</v>
      </c>
      <c r="L139" s="93">
        <v>7</v>
      </c>
      <c r="M139" s="93">
        <v>6458</v>
      </c>
      <c r="N139" s="93">
        <v>1851</v>
      </c>
      <c r="O139" s="93">
        <v>4319</v>
      </c>
      <c r="P139">
        <v>4299</v>
      </c>
      <c r="Q139">
        <v>2163</v>
      </c>
      <c r="R139">
        <v>590</v>
      </c>
      <c r="S139">
        <v>2154</v>
      </c>
      <c r="T139">
        <v>2329</v>
      </c>
      <c r="U139">
        <v>1382</v>
      </c>
      <c r="X139">
        <v>8618</v>
      </c>
      <c r="Y139" s="93">
        <v>98</v>
      </c>
      <c r="AA139" s="1" t="s">
        <v>79</v>
      </c>
      <c r="AB139" s="93">
        <v>4319</v>
      </c>
    </row>
    <row r="140" spans="5:28" x14ac:dyDescent="0.25">
      <c r="E140" s="2">
        <v>139</v>
      </c>
      <c r="F140" s="1" t="s">
        <v>617</v>
      </c>
      <c r="G140" s="1" t="s">
        <v>80</v>
      </c>
      <c r="H140">
        <v>24514</v>
      </c>
      <c r="I140">
        <v>71117</v>
      </c>
      <c r="J140" s="93">
        <v>1320</v>
      </c>
      <c r="K140" s="93">
        <v>2618</v>
      </c>
      <c r="L140" s="93">
        <v>218</v>
      </c>
      <c r="M140" s="93">
        <v>67758</v>
      </c>
      <c r="N140" s="93">
        <v>13484</v>
      </c>
      <c r="O140" s="93">
        <v>49491</v>
      </c>
      <c r="P140">
        <v>46140</v>
      </c>
      <c r="Q140">
        <v>28345</v>
      </c>
      <c r="R140">
        <v>8078</v>
      </c>
      <c r="S140">
        <v>25542</v>
      </c>
      <c r="T140">
        <v>23559</v>
      </c>
      <c r="U140">
        <v>10107</v>
      </c>
      <c r="X140">
        <v>95631</v>
      </c>
      <c r="Y140" s="93">
        <v>10233</v>
      </c>
      <c r="AA140" s="1" t="s">
        <v>80</v>
      </c>
      <c r="AB140" s="93">
        <v>49491</v>
      </c>
    </row>
    <row r="141" spans="5:28" x14ac:dyDescent="0.25">
      <c r="E141" s="2">
        <v>140</v>
      </c>
      <c r="F141" s="1" t="s">
        <v>618</v>
      </c>
      <c r="G141" s="1" t="s">
        <v>81</v>
      </c>
      <c r="H141">
        <v>39254</v>
      </c>
      <c r="I141">
        <v>1450</v>
      </c>
      <c r="J141" s="93">
        <v>290</v>
      </c>
      <c r="K141" s="93">
        <v>320</v>
      </c>
      <c r="L141" s="93">
        <v>34</v>
      </c>
      <c r="M141" s="93">
        <v>19576</v>
      </c>
      <c r="N141" s="93">
        <v>20218</v>
      </c>
      <c r="O141" s="93">
        <v>20420</v>
      </c>
      <c r="P141">
        <v>20284</v>
      </c>
      <c r="Q141">
        <v>16612</v>
      </c>
      <c r="R141">
        <v>4063</v>
      </c>
      <c r="S141">
        <v>11896</v>
      </c>
      <c r="T141">
        <v>6306</v>
      </c>
      <c r="U141">
        <v>1827</v>
      </c>
      <c r="X141">
        <v>40704</v>
      </c>
      <c r="Y141" s="93">
        <v>266</v>
      </c>
      <c r="AA141" s="1" t="s">
        <v>81</v>
      </c>
      <c r="AB141" s="93">
        <v>20420</v>
      </c>
    </row>
    <row r="142" spans="5:28" x14ac:dyDescent="0.25">
      <c r="E142" s="2">
        <v>141</v>
      </c>
      <c r="F142" s="1" t="s">
        <v>619</v>
      </c>
      <c r="G142" s="1" t="s">
        <v>82</v>
      </c>
      <c r="H142">
        <v>7161</v>
      </c>
      <c r="I142">
        <v>6219</v>
      </c>
      <c r="J142" s="93">
        <v>171</v>
      </c>
      <c r="K142" s="93">
        <v>549</v>
      </c>
      <c r="L142" s="93">
        <v>36</v>
      </c>
      <c r="M142" s="93">
        <v>7734</v>
      </c>
      <c r="N142" s="93">
        <v>4483</v>
      </c>
      <c r="O142" s="93">
        <v>5998</v>
      </c>
      <c r="P142">
        <v>7382</v>
      </c>
      <c r="Q142">
        <v>4003</v>
      </c>
      <c r="R142">
        <v>1370</v>
      </c>
      <c r="S142">
        <v>3646</v>
      </c>
      <c r="T142">
        <v>3308</v>
      </c>
      <c r="U142">
        <v>1053</v>
      </c>
      <c r="X142">
        <v>13380</v>
      </c>
      <c r="Y142" s="93">
        <v>407</v>
      </c>
      <c r="AA142" s="1" t="s">
        <v>82</v>
      </c>
      <c r="AB142" s="93">
        <v>5998</v>
      </c>
    </row>
    <row r="143" spans="5:28" x14ac:dyDescent="0.25">
      <c r="E143" s="2">
        <v>142</v>
      </c>
      <c r="F143" s="1" t="s">
        <v>620</v>
      </c>
      <c r="G143" s="1" t="s">
        <v>83</v>
      </c>
      <c r="H143">
        <v>178</v>
      </c>
      <c r="I143">
        <v>1785</v>
      </c>
      <c r="J143" s="93">
        <v>26</v>
      </c>
      <c r="K143" s="93">
        <v>4</v>
      </c>
      <c r="L143" s="93">
        <v>2</v>
      </c>
      <c r="M143" s="93">
        <v>1759</v>
      </c>
      <c r="N143" s="93">
        <v>143</v>
      </c>
      <c r="O143" s="93">
        <v>1021</v>
      </c>
      <c r="P143">
        <v>942</v>
      </c>
      <c r="Q143">
        <v>527</v>
      </c>
      <c r="R143">
        <v>131</v>
      </c>
      <c r="S143">
        <v>501</v>
      </c>
      <c r="T143">
        <v>580</v>
      </c>
      <c r="U143">
        <v>224</v>
      </c>
      <c r="X143">
        <v>1963</v>
      </c>
      <c r="Y143" s="93">
        <v>29</v>
      </c>
      <c r="AA143" s="1" t="s">
        <v>83</v>
      </c>
      <c r="AB143" s="93">
        <v>1021</v>
      </c>
    </row>
    <row r="144" spans="5:28" x14ac:dyDescent="0.25">
      <c r="E144" s="2">
        <v>143</v>
      </c>
      <c r="F144" s="1" t="s">
        <v>621</v>
      </c>
      <c r="G144" s="1" t="s">
        <v>84</v>
      </c>
      <c r="H144">
        <v>708</v>
      </c>
      <c r="I144">
        <v>1084</v>
      </c>
      <c r="J144" s="93">
        <v>7</v>
      </c>
      <c r="K144" s="93">
        <v>59</v>
      </c>
      <c r="L144" s="93">
        <v>9</v>
      </c>
      <c r="M144" s="93">
        <v>620</v>
      </c>
      <c r="N144" s="93">
        <v>478</v>
      </c>
      <c r="O144" s="93">
        <v>930</v>
      </c>
      <c r="P144">
        <v>862</v>
      </c>
      <c r="Q144">
        <v>406</v>
      </c>
      <c r="R144">
        <v>162</v>
      </c>
      <c r="S144">
        <v>532</v>
      </c>
      <c r="T144">
        <v>488</v>
      </c>
      <c r="U144">
        <v>204</v>
      </c>
      <c r="X144">
        <v>1792</v>
      </c>
      <c r="Y144" s="93">
        <v>619</v>
      </c>
      <c r="AA144" s="1" t="s">
        <v>84</v>
      </c>
      <c r="AB144" s="93">
        <v>930</v>
      </c>
    </row>
    <row r="145" spans="5:28" x14ac:dyDescent="0.25">
      <c r="E145" s="2">
        <v>144</v>
      </c>
      <c r="F145" s="1" t="s">
        <v>622</v>
      </c>
      <c r="G145" s="1" t="s">
        <v>85</v>
      </c>
      <c r="H145">
        <v>37039</v>
      </c>
      <c r="I145">
        <v>15115</v>
      </c>
      <c r="J145" s="93">
        <v>661</v>
      </c>
      <c r="K145" s="93">
        <v>5055</v>
      </c>
      <c r="L145" s="93">
        <v>176</v>
      </c>
      <c r="M145" s="93">
        <v>22613</v>
      </c>
      <c r="N145" s="93">
        <v>21059</v>
      </c>
      <c r="O145" s="93">
        <v>26605</v>
      </c>
      <c r="P145">
        <v>25549</v>
      </c>
      <c r="Q145">
        <v>17560</v>
      </c>
      <c r="R145">
        <v>5471</v>
      </c>
      <c r="S145">
        <v>14965</v>
      </c>
      <c r="T145">
        <v>10495</v>
      </c>
      <c r="U145">
        <v>3663</v>
      </c>
      <c r="X145">
        <v>52154</v>
      </c>
      <c r="Y145" s="93">
        <v>2590</v>
      </c>
      <c r="AA145" s="1" t="s">
        <v>85</v>
      </c>
      <c r="AB145" s="93">
        <v>26605</v>
      </c>
    </row>
    <row r="146" spans="5:28" x14ac:dyDescent="0.25">
      <c r="E146" s="2">
        <v>145</v>
      </c>
      <c r="F146" s="1" t="s">
        <v>623</v>
      </c>
      <c r="G146" s="1" t="s">
        <v>86</v>
      </c>
      <c r="H146">
        <v>3128</v>
      </c>
      <c r="I146">
        <v>2843</v>
      </c>
      <c r="J146" s="93">
        <v>107</v>
      </c>
      <c r="K146" s="93">
        <v>54</v>
      </c>
      <c r="L146" s="93">
        <v>28</v>
      </c>
      <c r="M146" s="93">
        <v>3944</v>
      </c>
      <c r="N146" s="93">
        <v>1758</v>
      </c>
      <c r="O146" s="93">
        <v>2984</v>
      </c>
      <c r="P146">
        <v>2987</v>
      </c>
      <c r="Q146">
        <v>1867</v>
      </c>
      <c r="R146">
        <v>406</v>
      </c>
      <c r="S146">
        <v>1566</v>
      </c>
      <c r="T146">
        <v>1435</v>
      </c>
      <c r="U146">
        <v>697</v>
      </c>
      <c r="X146">
        <v>5971</v>
      </c>
      <c r="Y146" s="93">
        <v>80</v>
      </c>
      <c r="AA146" s="1" t="s">
        <v>86</v>
      </c>
      <c r="AB146" s="93">
        <v>2984</v>
      </c>
    </row>
    <row r="147" spans="5:28" x14ac:dyDescent="0.25">
      <c r="E147" s="2">
        <v>146</v>
      </c>
      <c r="F147" s="1" t="s">
        <v>624</v>
      </c>
      <c r="G147" s="1" t="s">
        <v>87</v>
      </c>
      <c r="H147">
        <v>12114</v>
      </c>
      <c r="I147">
        <v>709</v>
      </c>
      <c r="J147" s="93">
        <v>161</v>
      </c>
      <c r="K147" s="93">
        <v>96</v>
      </c>
      <c r="L147" s="93">
        <v>9</v>
      </c>
      <c r="M147" s="93">
        <v>6930</v>
      </c>
      <c r="N147" s="93">
        <v>5487</v>
      </c>
      <c r="O147" s="93">
        <v>6528</v>
      </c>
      <c r="P147">
        <v>6295</v>
      </c>
      <c r="Q147">
        <v>4038</v>
      </c>
      <c r="R147">
        <v>1244</v>
      </c>
      <c r="S147">
        <v>3581</v>
      </c>
      <c r="T147">
        <v>2590</v>
      </c>
      <c r="U147">
        <v>1370</v>
      </c>
      <c r="X147">
        <v>12823</v>
      </c>
      <c r="Y147" s="93">
        <v>140</v>
      </c>
      <c r="AA147" s="1" t="s">
        <v>87</v>
      </c>
      <c r="AB147" s="93">
        <v>6528</v>
      </c>
    </row>
    <row r="148" spans="5:28" x14ac:dyDescent="0.25">
      <c r="E148" s="2">
        <v>147</v>
      </c>
      <c r="F148" s="1" t="s">
        <v>625</v>
      </c>
      <c r="G148" s="1" t="s">
        <v>88</v>
      </c>
      <c r="H148">
        <v>62669</v>
      </c>
      <c r="I148">
        <v>33786</v>
      </c>
      <c r="J148" s="93">
        <v>655</v>
      </c>
      <c r="K148" s="93">
        <v>31688</v>
      </c>
      <c r="L148" s="93">
        <v>718</v>
      </c>
      <c r="M148" s="93">
        <v>24942</v>
      </c>
      <c r="N148" s="93">
        <v>38160</v>
      </c>
      <c r="O148" s="93">
        <v>49509</v>
      </c>
      <c r="P148">
        <v>46946</v>
      </c>
      <c r="Q148">
        <v>33821</v>
      </c>
      <c r="R148">
        <v>10025</v>
      </c>
      <c r="S148">
        <v>26573</v>
      </c>
      <c r="T148">
        <v>18838</v>
      </c>
      <c r="U148">
        <v>7198</v>
      </c>
      <c r="X148">
        <v>96455</v>
      </c>
      <c r="Y148" s="93">
        <v>292</v>
      </c>
      <c r="AA148" s="1" t="s">
        <v>88</v>
      </c>
      <c r="AB148" s="93">
        <v>49509</v>
      </c>
    </row>
    <row r="149" spans="5:28" x14ac:dyDescent="0.25">
      <c r="E149" s="2">
        <v>148</v>
      </c>
      <c r="F149" s="1" t="s">
        <v>626</v>
      </c>
      <c r="G149" s="1" t="s">
        <v>89</v>
      </c>
      <c r="H149">
        <v>37311</v>
      </c>
      <c r="I149">
        <v>84756</v>
      </c>
      <c r="J149" s="93">
        <v>852</v>
      </c>
      <c r="K149" s="93">
        <v>4371</v>
      </c>
      <c r="L149" s="93">
        <v>816</v>
      </c>
      <c r="M149" s="93">
        <v>78767</v>
      </c>
      <c r="N149" s="93">
        <v>23723</v>
      </c>
      <c r="O149" s="93">
        <v>61408</v>
      </c>
      <c r="P149">
        <v>60659</v>
      </c>
      <c r="Q149">
        <v>29558</v>
      </c>
      <c r="R149">
        <v>9388</v>
      </c>
      <c r="S149">
        <v>35834</v>
      </c>
      <c r="T149">
        <v>32903</v>
      </c>
      <c r="U149">
        <v>14384</v>
      </c>
      <c r="X149">
        <v>122067</v>
      </c>
      <c r="Y149" s="93">
        <v>13538</v>
      </c>
      <c r="AA149" s="1" t="s">
        <v>89</v>
      </c>
      <c r="AB149" s="93">
        <v>61408</v>
      </c>
    </row>
    <row r="150" spans="5:28" x14ac:dyDescent="0.25">
      <c r="E150" s="2">
        <v>149</v>
      </c>
      <c r="F150" s="1" t="s">
        <v>627</v>
      </c>
      <c r="G150" s="1" t="s">
        <v>90</v>
      </c>
      <c r="H150">
        <v>15545</v>
      </c>
      <c r="I150">
        <v>9268</v>
      </c>
      <c r="J150" s="93">
        <v>349</v>
      </c>
      <c r="K150" s="93">
        <v>3725</v>
      </c>
      <c r="L150" s="93">
        <v>17</v>
      </c>
      <c r="M150" s="93">
        <v>8940</v>
      </c>
      <c r="N150" s="93">
        <v>11589</v>
      </c>
      <c r="O150" s="93">
        <v>6285</v>
      </c>
      <c r="P150">
        <v>18528</v>
      </c>
      <c r="Q150">
        <v>4708</v>
      </c>
      <c r="R150">
        <v>2421</v>
      </c>
      <c r="S150">
        <v>10203</v>
      </c>
      <c r="T150">
        <v>6163</v>
      </c>
      <c r="U150">
        <v>1318</v>
      </c>
      <c r="X150">
        <v>24813</v>
      </c>
      <c r="Y150" s="93">
        <v>193</v>
      </c>
      <c r="AA150" s="1" t="s">
        <v>90</v>
      </c>
      <c r="AB150" s="93">
        <v>6285</v>
      </c>
    </row>
    <row r="151" spans="5:28" x14ac:dyDescent="0.25">
      <c r="E151" s="2">
        <v>150</v>
      </c>
      <c r="F151" s="1" t="s">
        <v>628</v>
      </c>
      <c r="G151" s="1" t="s">
        <v>91</v>
      </c>
      <c r="H151">
        <v>3271</v>
      </c>
      <c r="I151">
        <v>4392</v>
      </c>
      <c r="J151" s="93">
        <v>201</v>
      </c>
      <c r="K151" s="93">
        <v>44</v>
      </c>
      <c r="L151" s="93">
        <v>11</v>
      </c>
      <c r="M151" s="93">
        <v>5510</v>
      </c>
      <c r="N151" s="93">
        <v>1815</v>
      </c>
      <c r="O151" s="93">
        <v>3939</v>
      </c>
      <c r="P151">
        <v>3724</v>
      </c>
      <c r="Q151">
        <v>2611</v>
      </c>
      <c r="R151">
        <v>732</v>
      </c>
      <c r="S151">
        <v>1931</v>
      </c>
      <c r="T151">
        <v>1617</v>
      </c>
      <c r="U151">
        <v>772</v>
      </c>
      <c r="X151">
        <v>7663</v>
      </c>
      <c r="Y151" s="93">
        <v>82</v>
      </c>
      <c r="AA151" s="1" t="s">
        <v>91</v>
      </c>
      <c r="AB151" s="93">
        <v>3939</v>
      </c>
    </row>
    <row r="152" spans="5:28" x14ac:dyDescent="0.25">
      <c r="E152" s="2">
        <v>151</v>
      </c>
      <c r="F152" s="1" t="s">
        <v>629</v>
      </c>
      <c r="G152" s="1" t="s">
        <v>92</v>
      </c>
      <c r="H152">
        <v>66447</v>
      </c>
      <c r="I152">
        <v>85927</v>
      </c>
      <c r="J152" s="93">
        <v>1153</v>
      </c>
      <c r="K152" s="93">
        <v>8934</v>
      </c>
      <c r="L152" s="93">
        <v>552</v>
      </c>
      <c r="M152" s="93">
        <v>90925</v>
      </c>
      <c r="N152" s="93">
        <v>35762</v>
      </c>
      <c r="O152" s="93">
        <v>77339</v>
      </c>
      <c r="P152">
        <v>75035</v>
      </c>
      <c r="Q152">
        <v>48287</v>
      </c>
      <c r="R152">
        <v>12891</v>
      </c>
      <c r="S152">
        <v>44215</v>
      </c>
      <c r="T152">
        <v>35801</v>
      </c>
      <c r="U152">
        <v>11180</v>
      </c>
      <c r="X152">
        <v>152374</v>
      </c>
      <c r="Y152" s="93">
        <v>15048</v>
      </c>
      <c r="AA152" s="1" t="s">
        <v>92</v>
      </c>
      <c r="AB152" s="93">
        <v>77339</v>
      </c>
    </row>
    <row r="153" spans="5:28" x14ac:dyDescent="0.25">
      <c r="E153" s="2">
        <v>152</v>
      </c>
      <c r="F153" s="1" t="s">
        <v>630</v>
      </c>
      <c r="G153" s="1" t="s">
        <v>93</v>
      </c>
      <c r="H153">
        <v>2302</v>
      </c>
      <c r="I153">
        <v>16610</v>
      </c>
      <c r="J153" s="93">
        <v>103</v>
      </c>
      <c r="K153" s="93">
        <v>399</v>
      </c>
      <c r="L153" s="93">
        <v>55</v>
      </c>
      <c r="M153" s="93">
        <v>16668</v>
      </c>
      <c r="N153" s="93">
        <v>1115</v>
      </c>
      <c r="O153" s="93">
        <v>9120</v>
      </c>
      <c r="P153">
        <v>9792</v>
      </c>
      <c r="Q153">
        <v>4091</v>
      </c>
      <c r="R153">
        <v>2008</v>
      </c>
      <c r="S153">
        <v>4384</v>
      </c>
      <c r="T153">
        <v>4950</v>
      </c>
      <c r="U153">
        <v>3479</v>
      </c>
      <c r="X153">
        <v>18912</v>
      </c>
      <c r="Y153" s="93">
        <v>572</v>
      </c>
      <c r="AA153" s="1" t="s">
        <v>93</v>
      </c>
      <c r="AB153" s="93">
        <v>9120</v>
      </c>
    </row>
    <row r="154" spans="5:28" x14ac:dyDescent="0.25">
      <c r="E154" s="2">
        <v>153</v>
      </c>
      <c r="F154" s="1" t="s">
        <v>631</v>
      </c>
      <c r="G154" s="1" t="s">
        <v>94</v>
      </c>
      <c r="H154">
        <v>772</v>
      </c>
      <c r="I154">
        <v>8481</v>
      </c>
      <c r="J154" s="93">
        <v>15</v>
      </c>
      <c r="K154" s="93">
        <v>87</v>
      </c>
      <c r="L154" s="93">
        <v>29</v>
      </c>
      <c r="M154" s="93">
        <v>7808</v>
      </c>
      <c r="N154" s="93">
        <v>689</v>
      </c>
      <c r="O154" s="93">
        <v>4937</v>
      </c>
      <c r="P154">
        <v>4316</v>
      </c>
      <c r="Q154">
        <v>2425</v>
      </c>
      <c r="R154">
        <v>297</v>
      </c>
      <c r="S154">
        <v>2039</v>
      </c>
      <c r="T154">
        <v>3009</v>
      </c>
      <c r="U154">
        <v>1483</v>
      </c>
      <c r="X154">
        <v>9253</v>
      </c>
      <c r="Y154" s="93">
        <v>625</v>
      </c>
      <c r="AA154" s="1" t="s">
        <v>94</v>
      </c>
      <c r="AB154" s="93">
        <v>4937</v>
      </c>
    </row>
    <row r="155" spans="5:28" x14ac:dyDescent="0.25">
      <c r="E155" s="2">
        <v>154</v>
      </c>
      <c r="F155" s="1" t="s">
        <v>632</v>
      </c>
      <c r="G155" s="1" t="s">
        <v>95</v>
      </c>
      <c r="H155">
        <v>39403</v>
      </c>
      <c r="I155">
        <v>70557</v>
      </c>
      <c r="J155" s="93">
        <v>686</v>
      </c>
      <c r="K155" s="93">
        <v>1640</v>
      </c>
      <c r="L155" s="93">
        <v>527</v>
      </c>
      <c r="M155" s="93">
        <v>75335</v>
      </c>
      <c r="N155" s="93">
        <v>23118</v>
      </c>
      <c r="O155" s="93">
        <v>53992</v>
      </c>
      <c r="P155">
        <v>55968</v>
      </c>
      <c r="Q155">
        <v>25146</v>
      </c>
      <c r="R155">
        <v>11383</v>
      </c>
      <c r="S155">
        <v>38211</v>
      </c>
      <c r="T155">
        <v>25106</v>
      </c>
      <c r="U155">
        <v>10114</v>
      </c>
      <c r="X155">
        <v>109960</v>
      </c>
      <c r="Y155" s="93">
        <v>8654</v>
      </c>
      <c r="AA155" s="1" t="s">
        <v>95</v>
      </c>
      <c r="AB155" s="93">
        <v>53992</v>
      </c>
    </row>
    <row r="156" spans="5:28" x14ac:dyDescent="0.25">
      <c r="E156" s="2">
        <v>155</v>
      </c>
      <c r="F156" s="1" t="s">
        <v>633</v>
      </c>
      <c r="G156" s="1" t="s">
        <v>96</v>
      </c>
      <c r="H156">
        <v>1255</v>
      </c>
      <c r="I156">
        <v>6010</v>
      </c>
      <c r="J156" s="93">
        <v>75</v>
      </c>
      <c r="K156" s="93">
        <v>122</v>
      </c>
      <c r="L156" s="93">
        <v>30</v>
      </c>
      <c r="M156" s="93">
        <v>5929</v>
      </c>
      <c r="N156" s="93">
        <v>826</v>
      </c>
      <c r="O156" s="93">
        <v>3813</v>
      </c>
      <c r="P156">
        <v>3452</v>
      </c>
      <c r="Q156">
        <v>1672</v>
      </c>
      <c r="R156">
        <v>790</v>
      </c>
      <c r="S156">
        <v>2060</v>
      </c>
      <c r="T156">
        <v>2130</v>
      </c>
      <c r="U156">
        <v>613</v>
      </c>
      <c r="X156">
        <v>7265</v>
      </c>
      <c r="Y156" s="93">
        <v>283</v>
      </c>
      <c r="AA156" s="1" t="s">
        <v>96</v>
      </c>
      <c r="AB156" s="93">
        <v>3813</v>
      </c>
    </row>
    <row r="157" spans="5:28" x14ac:dyDescent="0.25">
      <c r="E157" s="2">
        <v>156</v>
      </c>
      <c r="F157" s="1" t="s">
        <v>634</v>
      </c>
      <c r="G157" s="1" t="s">
        <v>97</v>
      </c>
      <c r="H157">
        <v>25030</v>
      </c>
      <c r="I157">
        <v>22766</v>
      </c>
      <c r="J157" s="93">
        <v>532</v>
      </c>
      <c r="K157" s="93">
        <v>2013</v>
      </c>
      <c r="L157" s="93">
        <v>104</v>
      </c>
      <c r="M157" s="93">
        <v>27937</v>
      </c>
      <c r="N157" s="93">
        <v>11526</v>
      </c>
      <c r="O157" s="93">
        <v>24720</v>
      </c>
      <c r="P157">
        <v>23076</v>
      </c>
      <c r="Q157">
        <v>12681</v>
      </c>
      <c r="R157">
        <v>4258</v>
      </c>
      <c r="S157">
        <v>13113</v>
      </c>
      <c r="T157">
        <v>12174</v>
      </c>
      <c r="U157">
        <v>5570</v>
      </c>
      <c r="X157">
        <v>47796</v>
      </c>
      <c r="Y157" s="93">
        <v>5684</v>
      </c>
      <c r="AA157" s="1" t="s">
        <v>97</v>
      </c>
      <c r="AB157" s="93">
        <v>24720</v>
      </c>
    </row>
    <row r="158" spans="5:28" x14ac:dyDescent="0.25">
      <c r="E158" s="2">
        <v>157</v>
      </c>
      <c r="F158" s="1" t="s">
        <v>635</v>
      </c>
      <c r="G158" s="1" t="s">
        <v>98</v>
      </c>
      <c r="H158">
        <v>2342</v>
      </c>
      <c r="I158">
        <v>5301</v>
      </c>
      <c r="J158" s="93">
        <v>370</v>
      </c>
      <c r="K158" s="93">
        <v>910</v>
      </c>
      <c r="L158" s="93">
        <v>7</v>
      </c>
      <c r="M158" s="93">
        <v>5052</v>
      </c>
      <c r="N158" s="93">
        <v>971</v>
      </c>
      <c r="O158" s="93">
        <v>2183</v>
      </c>
      <c r="P158">
        <v>5460</v>
      </c>
      <c r="Q158">
        <v>1199</v>
      </c>
      <c r="R158">
        <v>842</v>
      </c>
      <c r="S158">
        <v>3292</v>
      </c>
      <c r="T158">
        <v>1725</v>
      </c>
      <c r="U158">
        <v>585</v>
      </c>
      <c r="X158">
        <v>7643</v>
      </c>
      <c r="Y158" s="93">
        <v>333</v>
      </c>
      <c r="AA158" s="1" t="s">
        <v>98</v>
      </c>
      <c r="AB158" s="93">
        <v>2183</v>
      </c>
    </row>
    <row r="159" spans="5:28" x14ac:dyDescent="0.25">
      <c r="E159" s="2">
        <v>158</v>
      </c>
      <c r="F159" s="1" t="s">
        <v>636</v>
      </c>
      <c r="G159" s="1" t="s">
        <v>99</v>
      </c>
      <c r="H159">
        <v>22850</v>
      </c>
      <c r="I159">
        <v>955</v>
      </c>
      <c r="J159" s="93">
        <v>246</v>
      </c>
      <c r="K159" s="93">
        <v>333</v>
      </c>
      <c r="L159" s="93">
        <v>24</v>
      </c>
      <c r="M159" s="93">
        <v>11708</v>
      </c>
      <c r="N159" s="93">
        <v>11357</v>
      </c>
      <c r="O159" s="93">
        <v>12004</v>
      </c>
      <c r="P159">
        <v>11801</v>
      </c>
      <c r="Q159">
        <v>8820</v>
      </c>
      <c r="R159">
        <v>2363</v>
      </c>
      <c r="S159">
        <v>7279</v>
      </c>
      <c r="T159">
        <v>4121</v>
      </c>
      <c r="U159">
        <v>1222</v>
      </c>
      <c r="X159">
        <v>23805</v>
      </c>
      <c r="Y159" s="93">
        <v>137</v>
      </c>
      <c r="AA159" s="1" t="s">
        <v>99</v>
      </c>
      <c r="AB159" s="93">
        <v>12004</v>
      </c>
    </row>
    <row r="160" spans="5:28" x14ac:dyDescent="0.25">
      <c r="E160" s="2">
        <v>159</v>
      </c>
      <c r="F160" s="1" t="s">
        <v>637</v>
      </c>
      <c r="G160" s="1" t="s">
        <v>100</v>
      </c>
      <c r="H160">
        <v>9025</v>
      </c>
      <c r="I160">
        <v>29858</v>
      </c>
      <c r="J160" s="93">
        <v>191</v>
      </c>
      <c r="K160" s="93">
        <v>3694</v>
      </c>
      <c r="L160" s="93">
        <v>81</v>
      </c>
      <c r="M160" s="93">
        <v>23450</v>
      </c>
      <c r="N160" s="93">
        <v>5725</v>
      </c>
      <c r="O160" s="93">
        <v>20566</v>
      </c>
      <c r="P160">
        <v>18317</v>
      </c>
      <c r="Q160">
        <v>7718</v>
      </c>
      <c r="R160">
        <v>2305</v>
      </c>
      <c r="S160">
        <v>12098</v>
      </c>
      <c r="T160">
        <v>10956</v>
      </c>
      <c r="U160">
        <v>5806</v>
      </c>
      <c r="X160">
        <v>38883</v>
      </c>
      <c r="Y160" s="93">
        <v>5742</v>
      </c>
      <c r="AA160" s="1" t="s">
        <v>100</v>
      </c>
      <c r="AB160" s="93">
        <v>20566</v>
      </c>
    </row>
    <row r="161" spans="5:28" x14ac:dyDescent="0.25">
      <c r="E161" s="2">
        <v>160</v>
      </c>
      <c r="F161" s="1" t="s">
        <v>638</v>
      </c>
      <c r="G161" s="1" t="s">
        <v>101</v>
      </c>
      <c r="H161">
        <v>2113</v>
      </c>
      <c r="I161">
        <v>56189</v>
      </c>
      <c r="J161" s="93">
        <v>117</v>
      </c>
      <c r="K161" s="93">
        <v>344</v>
      </c>
      <c r="L161" s="93">
        <v>54</v>
      </c>
      <c r="M161" s="93">
        <v>18270</v>
      </c>
      <c r="N161" s="93">
        <v>2622</v>
      </c>
      <c r="O161" s="93">
        <v>29531</v>
      </c>
      <c r="P161">
        <v>28771</v>
      </c>
      <c r="Q161">
        <v>16708</v>
      </c>
      <c r="R161">
        <v>2648</v>
      </c>
      <c r="S161">
        <v>15621</v>
      </c>
      <c r="T161">
        <v>16044</v>
      </c>
      <c r="U161">
        <v>7281</v>
      </c>
      <c r="X161">
        <v>58302</v>
      </c>
      <c r="Y161" s="93">
        <v>36895</v>
      </c>
      <c r="AA161" s="1" t="s">
        <v>101</v>
      </c>
      <c r="AB161" s="93">
        <v>29531</v>
      </c>
    </row>
    <row r="162" spans="5:28" x14ac:dyDescent="0.25">
      <c r="E162" s="2">
        <v>161</v>
      </c>
      <c r="F162" s="1" t="s">
        <v>639</v>
      </c>
      <c r="G162" s="1" t="s">
        <v>102</v>
      </c>
      <c r="H162">
        <v>8779</v>
      </c>
      <c r="I162">
        <v>39023</v>
      </c>
      <c r="J162" s="93">
        <v>289</v>
      </c>
      <c r="K162" s="93">
        <v>1444</v>
      </c>
      <c r="L162" s="93">
        <v>234</v>
      </c>
      <c r="M162" s="93">
        <v>26000</v>
      </c>
      <c r="N162" s="93">
        <v>4857</v>
      </c>
      <c r="O162" s="93">
        <v>24620</v>
      </c>
      <c r="P162">
        <v>23182</v>
      </c>
      <c r="Q162">
        <v>12164</v>
      </c>
      <c r="R162">
        <v>3879</v>
      </c>
      <c r="S162">
        <v>11685</v>
      </c>
      <c r="T162">
        <v>13913</v>
      </c>
      <c r="U162">
        <v>6161</v>
      </c>
      <c r="X162">
        <v>47802</v>
      </c>
      <c r="Y162" s="93">
        <v>14978</v>
      </c>
      <c r="AA162" s="1" t="s">
        <v>102</v>
      </c>
      <c r="AB162" s="93">
        <v>24620</v>
      </c>
    </row>
    <row r="163" spans="5:28" x14ac:dyDescent="0.25">
      <c r="E163" s="2">
        <v>162</v>
      </c>
      <c r="F163" s="1" t="s">
        <v>640</v>
      </c>
      <c r="G163" s="1" t="s">
        <v>103</v>
      </c>
      <c r="H163">
        <v>23929</v>
      </c>
      <c r="I163">
        <v>77194</v>
      </c>
      <c r="J163" s="93">
        <v>404</v>
      </c>
      <c r="K163" s="93">
        <v>3600</v>
      </c>
      <c r="L163" s="93">
        <v>805</v>
      </c>
      <c r="M163" s="93">
        <v>23842</v>
      </c>
      <c r="N163" s="93">
        <v>16205</v>
      </c>
      <c r="O163" s="93">
        <v>51204</v>
      </c>
      <c r="P163">
        <v>49919</v>
      </c>
      <c r="Q163">
        <v>20858</v>
      </c>
      <c r="R163">
        <v>9262</v>
      </c>
      <c r="S163">
        <v>29663</v>
      </c>
      <c r="T163">
        <v>27717</v>
      </c>
      <c r="U163">
        <v>13623</v>
      </c>
      <c r="X163">
        <v>101123</v>
      </c>
      <c r="Y163" s="93">
        <v>56267</v>
      </c>
      <c r="AA163" s="1" t="s">
        <v>103</v>
      </c>
      <c r="AB163" s="93">
        <v>51204</v>
      </c>
    </row>
    <row r="164" spans="5:28" x14ac:dyDescent="0.25">
      <c r="E164" s="2">
        <v>163</v>
      </c>
      <c r="F164" s="1" t="s">
        <v>641</v>
      </c>
      <c r="G164" s="1" t="s">
        <v>104</v>
      </c>
      <c r="H164">
        <v>5662</v>
      </c>
      <c r="I164">
        <v>27689</v>
      </c>
      <c r="J164" s="93">
        <v>229</v>
      </c>
      <c r="K164" s="93">
        <v>294</v>
      </c>
      <c r="L164" s="93">
        <v>37</v>
      </c>
      <c r="M164" s="93">
        <v>28701</v>
      </c>
      <c r="N164" s="93">
        <v>3026</v>
      </c>
      <c r="O164" s="93">
        <v>16831</v>
      </c>
      <c r="P164">
        <v>16520</v>
      </c>
      <c r="Q164">
        <v>6333</v>
      </c>
      <c r="R164">
        <v>2148</v>
      </c>
      <c r="S164">
        <v>8261</v>
      </c>
      <c r="T164">
        <v>10927</v>
      </c>
      <c r="U164">
        <v>5682</v>
      </c>
      <c r="X164">
        <v>33351</v>
      </c>
      <c r="Y164" s="93">
        <v>1064</v>
      </c>
      <c r="AA164" s="1" t="s">
        <v>104</v>
      </c>
      <c r="AB164" s="93">
        <v>16831</v>
      </c>
    </row>
    <row r="165" spans="5:28" x14ac:dyDescent="0.25">
      <c r="E165" s="2">
        <v>164</v>
      </c>
      <c r="F165" s="1" t="s">
        <v>642</v>
      </c>
      <c r="G165" s="1" t="s">
        <v>105</v>
      </c>
      <c r="H165">
        <v>2879</v>
      </c>
      <c r="I165">
        <v>39160</v>
      </c>
      <c r="J165" s="93">
        <v>67</v>
      </c>
      <c r="K165" s="93">
        <v>372</v>
      </c>
      <c r="L165" s="93">
        <v>68</v>
      </c>
      <c r="M165" s="93">
        <v>34942</v>
      </c>
      <c r="N165" s="93">
        <v>2173</v>
      </c>
      <c r="O165" s="93">
        <v>21726</v>
      </c>
      <c r="P165">
        <v>20313</v>
      </c>
      <c r="Q165">
        <v>11691</v>
      </c>
      <c r="R165">
        <v>1622</v>
      </c>
      <c r="S165">
        <v>8050</v>
      </c>
      <c r="T165">
        <v>14628</v>
      </c>
      <c r="U165">
        <v>6048</v>
      </c>
      <c r="X165">
        <v>42039</v>
      </c>
      <c r="Y165" s="93">
        <v>4417</v>
      </c>
      <c r="AA165" s="1" t="s">
        <v>105</v>
      </c>
      <c r="AB165" s="93">
        <v>21726</v>
      </c>
    </row>
    <row r="166" spans="5:28" x14ac:dyDescent="0.25">
      <c r="E166" s="2">
        <v>165</v>
      </c>
      <c r="F166" s="1" t="s">
        <v>643</v>
      </c>
      <c r="G166" s="1" t="s">
        <v>106</v>
      </c>
      <c r="H166">
        <v>8172</v>
      </c>
      <c r="I166">
        <v>57450</v>
      </c>
      <c r="J166" s="93">
        <v>339</v>
      </c>
      <c r="K166" s="93">
        <v>1528</v>
      </c>
      <c r="L166" s="93">
        <v>136</v>
      </c>
      <c r="M166" s="93">
        <v>42571</v>
      </c>
      <c r="N166" s="93">
        <v>6693</v>
      </c>
      <c r="O166" s="93">
        <v>34444</v>
      </c>
      <c r="P166">
        <v>31178</v>
      </c>
      <c r="Q166">
        <v>11970</v>
      </c>
      <c r="R166">
        <v>20547</v>
      </c>
      <c r="S166">
        <v>14823</v>
      </c>
      <c r="T166">
        <v>12685</v>
      </c>
      <c r="U166">
        <v>5597</v>
      </c>
      <c r="X166">
        <v>65622</v>
      </c>
      <c r="Y166" s="93">
        <v>14355</v>
      </c>
      <c r="AA166" s="1" t="s">
        <v>106</v>
      </c>
      <c r="AB166" s="93">
        <v>34444</v>
      </c>
    </row>
    <row r="167" spans="5:28" x14ac:dyDescent="0.25">
      <c r="E167" s="2">
        <v>166</v>
      </c>
      <c r="F167" s="1" t="s">
        <v>645</v>
      </c>
      <c r="G167" s="1" t="s">
        <v>108</v>
      </c>
      <c r="H167">
        <v>175</v>
      </c>
      <c r="I167">
        <v>3986</v>
      </c>
      <c r="J167" s="93">
        <v>8</v>
      </c>
      <c r="K167" s="93">
        <v>10</v>
      </c>
      <c r="L167" s="93">
        <v>3</v>
      </c>
      <c r="M167" s="93">
        <v>3912</v>
      </c>
      <c r="N167" s="93">
        <v>110</v>
      </c>
      <c r="O167" s="93">
        <v>2059</v>
      </c>
      <c r="P167">
        <v>2102</v>
      </c>
      <c r="Q167">
        <v>597</v>
      </c>
      <c r="R167">
        <v>172</v>
      </c>
      <c r="S167">
        <v>1071</v>
      </c>
      <c r="T167">
        <v>1455</v>
      </c>
      <c r="U167">
        <v>866</v>
      </c>
      <c r="X167">
        <v>4161</v>
      </c>
      <c r="Y167" s="93">
        <v>118</v>
      </c>
      <c r="AA167" s="1" t="s">
        <v>108</v>
      </c>
      <c r="AB167" s="93">
        <v>2059</v>
      </c>
    </row>
    <row r="168" spans="5:28" x14ac:dyDescent="0.25">
      <c r="E168" s="2">
        <v>167</v>
      </c>
      <c r="F168" s="1" t="s">
        <v>646</v>
      </c>
      <c r="G168" s="1" t="s">
        <v>109</v>
      </c>
      <c r="H168">
        <v>169</v>
      </c>
      <c r="I168">
        <v>1455</v>
      </c>
      <c r="J168" s="93">
        <v>12</v>
      </c>
      <c r="K168" s="93">
        <v>16</v>
      </c>
      <c r="L168" s="93">
        <v>4</v>
      </c>
      <c r="M168" s="93">
        <v>1326</v>
      </c>
      <c r="N168" s="93">
        <v>138</v>
      </c>
      <c r="O168" s="93">
        <v>850</v>
      </c>
      <c r="P168">
        <v>774</v>
      </c>
      <c r="Q168">
        <v>306</v>
      </c>
      <c r="R168">
        <v>70</v>
      </c>
      <c r="S168">
        <v>412</v>
      </c>
      <c r="T168">
        <v>528</v>
      </c>
      <c r="U168">
        <v>308</v>
      </c>
      <c r="X168">
        <v>1624</v>
      </c>
      <c r="Y168" s="93">
        <v>128</v>
      </c>
      <c r="AA168" s="1" t="s">
        <v>109</v>
      </c>
      <c r="AB168" s="93">
        <v>850</v>
      </c>
    </row>
    <row r="169" spans="5:28" x14ac:dyDescent="0.25">
      <c r="E169" s="2">
        <v>168</v>
      </c>
      <c r="F169" s="1" t="s">
        <v>644</v>
      </c>
      <c r="G169" s="1" t="s">
        <v>107</v>
      </c>
      <c r="H169">
        <v>37913</v>
      </c>
      <c r="I169">
        <v>15128</v>
      </c>
      <c r="J169" s="93">
        <v>501</v>
      </c>
      <c r="K169" s="93">
        <v>4191</v>
      </c>
      <c r="L169" s="93">
        <v>30</v>
      </c>
      <c r="M169" s="93">
        <v>19304</v>
      </c>
      <c r="N169" s="93">
        <v>22258</v>
      </c>
      <c r="O169" s="93">
        <v>21289</v>
      </c>
      <c r="P169">
        <v>31752</v>
      </c>
      <c r="Q169">
        <v>16042</v>
      </c>
      <c r="R169">
        <v>6860</v>
      </c>
      <c r="S169">
        <v>17248</v>
      </c>
      <c r="T169">
        <v>9644</v>
      </c>
      <c r="U169">
        <v>3247</v>
      </c>
      <c r="X169">
        <v>53041</v>
      </c>
      <c r="Y169" s="93">
        <v>6757</v>
      </c>
      <c r="AA169" s="1" t="s">
        <v>107</v>
      </c>
      <c r="AB169" s="93">
        <v>21289</v>
      </c>
    </row>
    <row r="170" spans="5:28" x14ac:dyDescent="0.25">
      <c r="E170" s="2">
        <v>169</v>
      </c>
      <c r="F170" s="1" t="s">
        <v>647</v>
      </c>
      <c r="G170" s="1" t="s">
        <v>110</v>
      </c>
      <c r="H170">
        <v>13646</v>
      </c>
      <c r="I170">
        <v>12292</v>
      </c>
      <c r="J170" s="93">
        <v>357</v>
      </c>
      <c r="K170" s="93">
        <v>2133</v>
      </c>
      <c r="L170" s="93">
        <v>84</v>
      </c>
      <c r="M170" s="93">
        <v>15053</v>
      </c>
      <c r="N170" s="93">
        <v>7636</v>
      </c>
      <c r="O170" s="93">
        <v>12947</v>
      </c>
      <c r="P170">
        <v>12991</v>
      </c>
      <c r="Q170">
        <v>8483</v>
      </c>
      <c r="R170">
        <v>2293</v>
      </c>
      <c r="S170">
        <v>6893</v>
      </c>
      <c r="T170">
        <v>5781</v>
      </c>
      <c r="U170">
        <v>2488</v>
      </c>
      <c r="X170">
        <v>25938</v>
      </c>
      <c r="Y170" s="93">
        <v>675</v>
      </c>
      <c r="AA170" s="1" t="s">
        <v>110</v>
      </c>
      <c r="AB170" s="93">
        <v>12947</v>
      </c>
    </row>
    <row r="171" spans="5:28" x14ac:dyDescent="0.25">
      <c r="E171" s="2">
        <v>170</v>
      </c>
      <c r="F171" s="1" t="s">
        <v>648</v>
      </c>
      <c r="G171" s="1" t="s">
        <v>111</v>
      </c>
      <c r="H171">
        <v>11138</v>
      </c>
      <c r="I171">
        <v>44406</v>
      </c>
      <c r="J171" s="93">
        <v>178</v>
      </c>
      <c r="K171" s="93">
        <v>2288</v>
      </c>
      <c r="L171" s="93">
        <v>106</v>
      </c>
      <c r="M171" s="93">
        <v>18434</v>
      </c>
      <c r="N171" s="93">
        <v>5394</v>
      </c>
      <c r="O171" s="93">
        <v>28450</v>
      </c>
      <c r="P171">
        <v>27094</v>
      </c>
      <c r="Q171">
        <v>12735</v>
      </c>
      <c r="R171">
        <v>4750</v>
      </c>
      <c r="S171">
        <v>13585</v>
      </c>
      <c r="T171">
        <v>17988</v>
      </c>
      <c r="U171">
        <v>6486</v>
      </c>
      <c r="X171">
        <v>55544</v>
      </c>
      <c r="Y171" s="93">
        <v>29144</v>
      </c>
      <c r="AA171" s="1" t="s">
        <v>111</v>
      </c>
      <c r="AB171" s="93">
        <v>28450</v>
      </c>
    </row>
    <row r="172" spans="5:28" x14ac:dyDescent="0.25">
      <c r="E172" s="2">
        <v>171</v>
      </c>
      <c r="F172" s="1" t="s">
        <v>649</v>
      </c>
      <c r="G172" s="1" t="s">
        <v>112</v>
      </c>
      <c r="H172">
        <v>18114</v>
      </c>
      <c r="I172">
        <v>3339</v>
      </c>
      <c r="J172" s="93">
        <v>193</v>
      </c>
      <c r="K172" s="93">
        <v>141</v>
      </c>
      <c r="L172" s="93">
        <v>17</v>
      </c>
      <c r="M172" s="93">
        <v>11166</v>
      </c>
      <c r="N172" s="93">
        <v>9482</v>
      </c>
      <c r="O172" s="93">
        <v>10551</v>
      </c>
      <c r="P172">
        <v>10902</v>
      </c>
      <c r="Q172">
        <v>7887</v>
      </c>
      <c r="R172">
        <v>2084</v>
      </c>
      <c r="S172">
        <v>5881</v>
      </c>
      <c r="T172">
        <v>3920</v>
      </c>
      <c r="U172">
        <v>1681</v>
      </c>
      <c r="X172">
        <v>21453</v>
      </c>
      <c r="Y172" s="93">
        <v>454</v>
      </c>
      <c r="AA172" s="1" t="s">
        <v>112</v>
      </c>
      <c r="AB172" s="93">
        <v>10551</v>
      </c>
    </row>
    <row r="173" spans="5:28" x14ac:dyDescent="0.25">
      <c r="E173" s="2">
        <v>172</v>
      </c>
      <c r="F173" s="1" t="s">
        <v>650</v>
      </c>
      <c r="G173" s="1" t="s">
        <v>113</v>
      </c>
      <c r="H173">
        <v>7426</v>
      </c>
      <c r="I173">
        <v>10925</v>
      </c>
      <c r="J173" s="93">
        <v>184</v>
      </c>
      <c r="K173" s="93">
        <v>562</v>
      </c>
      <c r="L173" s="93">
        <v>58</v>
      </c>
      <c r="M173" s="93">
        <v>13023</v>
      </c>
      <c r="N173" s="93">
        <v>3853</v>
      </c>
      <c r="O173" s="93">
        <v>9279</v>
      </c>
      <c r="P173">
        <v>9072</v>
      </c>
      <c r="Q173">
        <v>5646</v>
      </c>
      <c r="R173">
        <v>1519</v>
      </c>
      <c r="S173">
        <v>5026</v>
      </c>
      <c r="T173">
        <v>4608</v>
      </c>
      <c r="U173">
        <v>1552</v>
      </c>
      <c r="X173">
        <v>18351</v>
      </c>
      <c r="Y173" s="93">
        <v>671</v>
      </c>
      <c r="AA173" s="1" t="s">
        <v>113</v>
      </c>
      <c r="AB173" s="93">
        <v>9279</v>
      </c>
    </row>
    <row r="174" spans="5:28" x14ac:dyDescent="0.25">
      <c r="E174" s="2">
        <v>173</v>
      </c>
      <c r="F174" s="1" t="s">
        <v>651</v>
      </c>
      <c r="G174" s="1" t="s">
        <v>114</v>
      </c>
      <c r="H174">
        <v>197</v>
      </c>
      <c r="I174">
        <v>742</v>
      </c>
      <c r="J174" s="93">
        <v>18</v>
      </c>
      <c r="K174" s="93">
        <v>19</v>
      </c>
      <c r="L174" s="93">
        <v>8</v>
      </c>
      <c r="M174" s="93">
        <v>764</v>
      </c>
      <c r="N174" s="93">
        <v>125</v>
      </c>
      <c r="O174" s="93">
        <v>464</v>
      </c>
      <c r="P174">
        <v>475</v>
      </c>
      <c r="Q174">
        <v>257</v>
      </c>
      <c r="R174">
        <v>74</v>
      </c>
      <c r="S174">
        <v>216</v>
      </c>
      <c r="T174">
        <v>256</v>
      </c>
      <c r="U174">
        <v>136</v>
      </c>
      <c r="X174">
        <v>939</v>
      </c>
      <c r="Y174" s="93">
        <v>5</v>
      </c>
      <c r="AA174" s="1" t="s">
        <v>114</v>
      </c>
      <c r="AB174" s="93">
        <v>464</v>
      </c>
    </row>
    <row r="175" spans="5:28" x14ac:dyDescent="0.25">
      <c r="E175" s="2">
        <v>174</v>
      </c>
      <c r="F175" s="1" t="s">
        <v>652</v>
      </c>
      <c r="G175" s="1" t="s">
        <v>115</v>
      </c>
      <c r="H175">
        <v>3075</v>
      </c>
      <c r="I175">
        <v>1875</v>
      </c>
      <c r="J175" s="93">
        <v>62</v>
      </c>
      <c r="K175" s="93">
        <v>167</v>
      </c>
      <c r="L175" s="93">
        <v>4</v>
      </c>
      <c r="M175" s="93">
        <v>3377</v>
      </c>
      <c r="N175" s="93">
        <v>1303</v>
      </c>
      <c r="O175" s="93">
        <v>2524</v>
      </c>
      <c r="P175">
        <v>2426</v>
      </c>
      <c r="Q175">
        <v>1670</v>
      </c>
      <c r="R175">
        <v>433</v>
      </c>
      <c r="S175">
        <v>1199</v>
      </c>
      <c r="T175">
        <v>1114</v>
      </c>
      <c r="U175">
        <v>534</v>
      </c>
      <c r="X175">
        <v>4950</v>
      </c>
      <c r="Y175" s="93">
        <v>37</v>
      </c>
      <c r="AA175" s="1" t="s">
        <v>115</v>
      </c>
      <c r="AB175" s="93">
        <v>2524</v>
      </c>
    </row>
    <row r="176" spans="5:28" x14ac:dyDescent="0.25">
      <c r="E176" s="2">
        <v>175</v>
      </c>
      <c r="F176" s="1" t="s">
        <v>653</v>
      </c>
      <c r="G176" s="1" t="s">
        <v>116</v>
      </c>
      <c r="H176">
        <v>78996</v>
      </c>
      <c r="I176">
        <v>32776</v>
      </c>
      <c r="J176" s="93">
        <v>820</v>
      </c>
      <c r="K176" s="93">
        <v>4329</v>
      </c>
      <c r="L176" s="93">
        <v>221</v>
      </c>
      <c r="M176" s="93">
        <v>63255</v>
      </c>
      <c r="N176" s="93">
        <v>35343</v>
      </c>
      <c r="O176" s="93">
        <v>57598</v>
      </c>
      <c r="P176">
        <v>54174</v>
      </c>
      <c r="Q176">
        <v>31843</v>
      </c>
      <c r="R176">
        <v>10237</v>
      </c>
      <c r="S176">
        <v>33056</v>
      </c>
      <c r="T176">
        <v>25057</v>
      </c>
      <c r="U176">
        <v>11579</v>
      </c>
      <c r="X176">
        <v>111772</v>
      </c>
      <c r="Y176" s="93">
        <v>7804</v>
      </c>
      <c r="AA176" s="1" t="s">
        <v>116</v>
      </c>
      <c r="AB176" s="93">
        <v>57598</v>
      </c>
    </row>
    <row r="177" spans="5:28" x14ac:dyDescent="0.25">
      <c r="E177" s="2">
        <v>176</v>
      </c>
      <c r="F177" s="1" t="s">
        <v>654</v>
      </c>
      <c r="G177" s="1" t="s">
        <v>117</v>
      </c>
      <c r="H177">
        <v>10190</v>
      </c>
      <c r="I177">
        <v>11131</v>
      </c>
      <c r="J177" s="93">
        <v>179</v>
      </c>
      <c r="K177" s="93">
        <v>1587</v>
      </c>
      <c r="L177" s="93">
        <v>26</v>
      </c>
      <c r="M177" s="93">
        <v>11076</v>
      </c>
      <c r="N177" s="93">
        <v>5092</v>
      </c>
      <c r="O177" s="93">
        <v>11243</v>
      </c>
      <c r="P177">
        <v>10078</v>
      </c>
      <c r="Q177">
        <v>5049</v>
      </c>
      <c r="R177">
        <v>1551</v>
      </c>
      <c r="S177">
        <v>5567</v>
      </c>
      <c r="T177">
        <v>5776</v>
      </c>
      <c r="U177">
        <v>3378</v>
      </c>
      <c r="X177">
        <v>21321</v>
      </c>
      <c r="Y177" s="93">
        <v>3361</v>
      </c>
      <c r="AA177" s="1" t="s">
        <v>117</v>
      </c>
      <c r="AB177" s="93">
        <v>11243</v>
      </c>
    </row>
    <row r="178" spans="5:28" x14ac:dyDescent="0.25">
      <c r="E178" s="2">
        <v>177</v>
      </c>
      <c r="F178" s="1" t="s">
        <v>655</v>
      </c>
      <c r="G178" s="1" t="s">
        <v>118</v>
      </c>
      <c r="H178">
        <v>6663</v>
      </c>
      <c r="I178">
        <v>39373</v>
      </c>
      <c r="J178" s="93">
        <v>246</v>
      </c>
      <c r="K178" s="93">
        <v>4347</v>
      </c>
      <c r="L178" s="93">
        <v>287</v>
      </c>
      <c r="M178" s="93">
        <v>23634</v>
      </c>
      <c r="N178" s="93">
        <v>5201</v>
      </c>
      <c r="O178" s="93">
        <v>22053</v>
      </c>
      <c r="P178">
        <v>23983</v>
      </c>
      <c r="Q178">
        <v>10822</v>
      </c>
      <c r="R178">
        <v>3178</v>
      </c>
      <c r="S178">
        <v>17587</v>
      </c>
      <c r="T178">
        <v>11092</v>
      </c>
      <c r="U178">
        <v>3357</v>
      </c>
      <c r="X178">
        <v>46036</v>
      </c>
      <c r="Y178" s="93">
        <v>12321</v>
      </c>
      <c r="AA178" s="1" t="s">
        <v>118</v>
      </c>
      <c r="AB178" s="93">
        <v>22053</v>
      </c>
    </row>
    <row r="179" spans="5:28" x14ac:dyDescent="0.25">
      <c r="E179" s="2">
        <v>178</v>
      </c>
      <c r="F179" s="1" t="s">
        <v>656</v>
      </c>
      <c r="G179" s="1" t="s">
        <v>119</v>
      </c>
      <c r="H179">
        <v>167</v>
      </c>
      <c r="I179">
        <v>1483</v>
      </c>
      <c r="J179" s="93">
        <v>17</v>
      </c>
      <c r="K179" s="93">
        <v>32</v>
      </c>
      <c r="L179" s="93">
        <v>4</v>
      </c>
      <c r="M179" s="93">
        <v>1443</v>
      </c>
      <c r="N179" s="93">
        <v>139</v>
      </c>
      <c r="O179" s="93">
        <v>802</v>
      </c>
      <c r="P179">
        <v>848</v>
      </c>
      <c r="Q179">
        <v>336</v>
      </c>
      <c r="R179">
        <v>94</v>
      </c>
      <c r="S179">
        <v>354</v>
      </c>
      <c r="T179">
        <v>584</v>
      </c>
      <c r="U179">
        <v>282</v>
      </c>
      <c r="X179">
        <v>1650</v>
      </c>
      <c r="Y179" s="93">
        <v>15</v>
      </c>
      <c r="AA179" s="1" t="s">
        <v>119</v>
      </c>
      <c r="AB179" s="93">
        <v>802</v>
      </c>
    </row>
    <row r="180" spans="5:28" x14ac:dyDescent="0.25">
      <c r="E180" s="2">
        <v>179</v>
      </c>
      <c r="F180" s="1" t="s">
        <v>657</v>
      </c>
      <c r="G180" s="1" t="s">
        <v>120</v>
      </c>
      <c r="H180">
        <v>18147</v>
      </c>
      <c r="I180">
        <v>10008</v>
      </c>
      <c r="J180" s="93">
        <v>120</v>
      </c>
      <c r="K180" s="93">
        <v>4704</v>
      </c>
      <c r="L180" s="93">
        <v>2118</v>
      </c>
      <c r="M180" s="93">
        <v>8104</v>
      </c>
      <c r="N180" s="93">
        <v>12052</v>
      </c>
      <c r="O180" s="93">
        <v>13887</v>
      </c>
      <c r="P180">
        <v>14268</v>
      </c>
      <c r="Q180">
        <v>9439</v>
      </c>
      <c r="R180">
        <v>3024</v>
      </c>
      <c r="S180">
        <v>8897</v>
      </c>
      <c r="T180">
        <v>5120</v>
      </c>
      <c r="U180">
        <v>1675</v>
      </c>
      <c r="X180">
        <v>28155</v>
      </c>
      <c r="Y180" s="93">
        <v>1057</v>
      </c>
      <c r="AA180" s="1" t="s">
        <v>120</v>
      </c>
      <c r="AB180" s="93">
        <v>13887</v>
      </c>
    </row>
    <row r="181" spans="5:28" x14ac:dyDescent="0.25">
      <c r="E181" s="2">
        <v>180</v>
      </c>
      <c r="F181" s="1" t="s">
        <v>658</v>
      </c>
      <c r="G181" s="1" t="s">
        <v>121</v>
      </c>
      <c r="H181">
        <v>28036</v>
      </c>
      <c r="I181">
        <v>71442</v>
      </c>
      <c r="J181" s="93">
        <v>835</v>
      </c>
      <c r="K181" s="93">
        <v>6306</v>
      </c>
      <c r="L181" s="93">
        <v>495</v>
      </c>
      <c r="M181" s="93">
        <v>68897</v>
      </c>
      <c r="N181" s="93">
        <v>19384</v>
      </c>
      <c r="O181" s="93">
        <v>50846</v>
      </c>
      <c r="P181">
        <v>48632</v>
      </c>
      <c r="Q181">
        <v>27094</v>
      </c>
      <c r="R181">
        <v>9727</v>
      </c>
      <c r="S181">
        <v>27430</v>
      </c>
      <c r="T181">
        <v>24297</v>
      </c>
      <c r="U181">
        <v>10930</v>
      </c>
      <c r="X181">
        <v>99478</v>
      </c>
      <c r="Y181" s="93">
        <v>3561</v>
      </c>
      <c r="AA181" s="1" t="s">
        <v>121</v>
      </c>
      <c r="AB181" s="93">
        <v>50846</v>
      </c>
    </row>
    <row r="182" spans="5:28" x14ac:dyDescent="0.25">
      <c r="E182" s="2">
        <v>181</v>
      </c>
      <c r="F182" s="1" t="s">
        <v>659</v>
      </c>
      <c r="G182" s="1" t="s">
        <v>122</v>
      </c>
      <c r="H182">
        <v>34751</v>
      </c>
      <c r="I182">
        <v>7847</v>
      </c>
      <c r="J182" s="93">
        <v>554</v>
      </c>
      <c r="K182" s="93">
        <v>1081</v>
      </c>
      <c r="L182" s="93">
        <v>34</v>
      </c>
      <c r="M182" s="93">
        <v>25376</v>
      </c>
      <c r="N182" s="93">
        <v>14588</v>
      </c>
      <c r="O182" s="93">
        <v>21879</v>
      </c>
      <c r="P182">
        <v>20719</v>
      </c>
      <c r="Q182">
        <v>13463</v>
      </c>
      <c r="R182">
        <v>4011</v>
      </c>
      <c r="S182">
        <v>10661</v>
      </c>
      <c r="T182">
        <v>9907</v>
      </c>
      <c r="U182">
        <v>4556</v>
      </c>
      <c r="X182">
        <v>42598</v>
      </c>
      <c r="Y182" s="93">
        <v>965</v>
      </c>
      <c r="AA182" s="1" t="s">
        <v>122</v>
      </c>
      <c r="AB182" s="93">
        <v>21879</v>
      </c>
    </row>
    <row r="183" spans="5:28" x14ac:dyDescent="0.25">
      <c r="E183" s="2">
        <v>182</v>
      </c>
      <c r="F183" s="1" t="s">
        <v>660</v>
      </c>
      <c r="G183" s="1" t="s">
        <v>123</v>
      </c>
      <c r="H183">
        <v>2621</v>
      </c>
      <c r="I183">
        <v>20928</v>
      </c>
      <c r="J183" s="93">
        <v>107</v>
      </c>
      <c r="K183" s="93">
        <v>1819</v>
      </c>
      <c r="L183" s="93">
        <v>37</v>
      </c>
      <c r="M183" s="93">
        <v>12543</v>
      </c>
      <c r="N183" s="93">
        <v>2604</v>
      </c>
      <c r="O183" s="93">
        <v>12248</v>
      </c>
      <c r="P183">
        <v>11301</v>
      </c>
      <c r="Q183">
        <v>4248</v>
      </c>
      <c r="R183">
        <v>1120</v>
      </c>
      <c r="S183">
        <v>6918</v>
      </c>
      <c r="T183">
        <v>7036</v>
      </c>
      <c r="U183">
        <v>4227</v>
      </c>
      <c r="X183">
        <v>23549</v>
      </c>
      <c r="Y183" s="93">
        <v>6439</v>
      </c>
      <c r="AA183" s="1" t="s">
        <v>123</v>
      </c>
      <c r="AB183" s="93">
        <v>12248</v>
      </c>
    </row>
    <row r="184" spans="5:28" x14ac:dyDescent="0.25">
      <c r="E184" s="2">
        <v>183</v>
      </c>
      <c r="F184" s="1" t="s">
        <v>662</v>
      </c>
      <c r="G184" s="1" t="s">
        <v>125</v>
      </c>
      <c r="H184">
        <v>78317</v>
      </c>
      <c r="I184">
        <v>35158</v>
      </c>
      <c r="J184" s="93">
        <v>1083</v>
      </c>
      <c r="K184" s="93">
        <v>870</v>
      </c>
      <c r="L184" s="93">
        <v>131</v>
      </c>
      <c r="M184" s="93">
        <v>44058</v>
      </c>
      <c r="N184" s="93">
        <v>38830</v>
      </c>
      <c r="O184" s="93">
        <v>56472</v>
      </c>
      <c r="P184">
        <v>57003</v>
      </c>
      <c r="Q184">
        <v>34190</v>
      </c>
      <c r="R184">
        <v>10858</v>
      </c>
      <c r="S184">
        <v>33263</v>
      </c>
      <c r="T184">
        <v>24567</v>
      </c>
      <c r="U184">
        <v>10597</v>
      </c>
      <c r="X184">
        <v>113475</v>
      </c>
      <c r="Y184" s="93">
        <v>28503</v>
      </c>
      <c r="AA184" s="1" t="s">
        <v>125</v>
      </c>
      <c r="AB184" s="93">
        <v>56472</v>
      </c>
    </row>
    <row r="185" spans="5:28" x14ac:dyDescent="0.25">
      <c r="E185" s="2">
        <v>184</v>
      </c>
      <c r="F185" s="1" t="s">
        <v>663</v>
      </c>
      <c r="G185" s="1" t="s">
        <v>126</v>
      </c>
      <c r="H185">
        <v>10275</v>
      </c>
      <c r="I185">
        <v>19518</v>
      </c>
      <c r="J185" s="93">
        <v>297</v>
      </c>
      <c r="K185" s="93">
        <v>622</v>
      </c>
      <c r="L185" s="93">
        <v>56</v>
      </c>
      <c r="M185" s="93">
        <v>23158</v>
      </c>
      <c r="N185" s="93">
        <v>5067</v>
      </c>
      <c r="O185" s="93">
        <v>15285</v>
      </c>
      <c r="P185">
        <v>14508</v>
      </c>
      <c r="Q185">
        <v>8253</v>
      </c>
      <c r="R185">
        <v>2403</v>
      </c>
      <c r="S185">
        <v>7870</v>
      </c>
      <c r="T185">
        <v>7271</v>
      </c>
      <c r="U185">
        <v>3996</v>
      </c>
      <c r="X185">
        <v>29793</v>
      </c>
      <c r="Y185" s="93">
        <v>593</v>
      </c>
      <c r="AA185" s="1" t="s">
        <v>126</v>
      </c>
      <c r="AB185" s="93">
        <v>15285</v>
      </c>
    </row>
    <row r="186" spans="5:28" x14ac:dyDescent="0.25">
      <c r="E186" s="2">
        <v>185</v>
      </c>
      <c r="F186" s="1" t="s">
        <v>664</v>
      </c>
      <c r="G186" s="1" t="s">
        <v>127</v>
      </c>
      <c r="H186">
        <v>2609</v>
      </c>
      <c r="I186">
        <v>14045</v>
      </c>
      <c r="J186" s="93">
        <v>68</v>
      </c>
      <c r="K186" s="93">
        <v>337</v>
      </c>
      <c r="L186" s="93">
        <v>38</v>
      </c>
      <c r="M186" s="93">
        <v>12997</v>
      </c>
      <c r="N186" s="93">
        <v>1756</v>
      </c>
      <c r="O186" s="93">
        <v>8350</v>
      </c>
      <c r="P186">
        <v>8304</v>
      </c>
      <c r="Q186">
        <v>3918</v>
      </c>
      <c r="R186">
        <v>921</v>
      </c>
      <c r="S186">
        <v>5182</v>
      </c>
      <c r="T186">
        <v>4955</v>
      </c>
      <c r="U186">
        <v>1678</v>
      </c>
      <c r="X186">
        <v>16654</v>
      </c>
      <c r="Y186" s="93">
        <v>1458</v>
      </c>
      <c r="AA186" s="1" t="s">
        <v>127</v>
      </c>
      <c r="AB186" s="93">
        <v>8350</v>
      </c>
    </row>
    <row r="187" spans="5:28" x14ac:dyDescent="0.25">
      <c r="E187" s="2">
        <v>186</v>
      </c>
      <c r="F187" s="1" t="s">
        <v>661</v>
      </c>
      <c r="G187" s="1" t="s">
        <v>124</v>
      </c>
      <c r="H187">
        <v>27581</v>
      </c>
      <c r="I187">
        <v>125434</v>
      </c>
      <c r="J187" s="93">
        <v>965</v>
      </c>
      <c r="K187" s="93">
        <v>17172</v>
      </c>
      <c r="L187" s="93">
        <v>1807</v>
      </c>
      <c r="M187" s="93">
        <v>70478</v>
      </c>
      <c r="N187" s="93">
        <v>22332</v>
      </c>
      <c r="O187" s="93">
        <v>78920</v>
      </c>
      <c r="P187">
        <v>74095</v>
      </c>
      <c r="Q187">
        <v>48528</v>
      </c>
      <c r="R187">
        <v>10729</v>
      </c>
      <c r="S187">
        <v>42688</v>
      </c>
      <c r="T187">
        <v>38326</v>
      </c>
      <c r="U187">
        <v>12744</v>
      </c>
      <c r="X187">
        <v>153015</v>
      </c>
      <c r="Y187" s="93">
        <v>40261</v>
      </c>
      <c r="AA187" s="1" t="s">
        <v>124</v>
      </c>
      <c r="AB187" s="93">
        <v>78920</v>
      </c>
    </row>
    <row r="188" spans="5:28" x14ac:dyDescent="0.25">
      <c r="E188" s="2">
        <v>187</v>
      </c>
      <c r="F188" s="1" t="s">
        <v>665</v>
      </c>
      <c r="G188" s="1" t="s">
        <v>128</v>
      </c>
      <c r="H188">
        <v>927</v>
      </c>
      <c r="I188">
        <v>9153</v>
      </c>
      <c r="J188" s="93">
        <v>44</v>
      </c>
      <c r="K188" s="93">
        <v>1764</v>
      </c>
      <c r="L188" s="93">
        <v>16</v>
      </c>
      <c r="M188" s="93">
        <v>4490</v>
      </c>
      <c r="N188" s="93">
        <v>991</v>
      </c>
      <c r="O188" s="93">
        <v>5097</v>
      </c>
      <c r="P188">
        <v>4983</v>
      </c>
      <c r="Q188">
        <v>1103</v>
      </c>
      <c r="R188">
        <v>992</v>
      </c>
      <c r="S188">
        <v>4675</v>
      </c>
      <c r="T188">
        <v>2304</v>
      </c>
      <c r="U188">
        <v>1006</v>
      </c>
      <c r="X188">
        <v>10080</v>
      </c>
      <c r="Y188" s="93">
        <v>2775</v>
      </c>
      <c r="AA188" s="1" t="s">
        <v>128</v>
      </c>
      <c r="AB188" s="93">
        <v>5097</v>
      </c>
    </row>
    <row r="189" spans="5:28" x14ac:dyDescent="0.25">
      <c r="E189" s="2">
        <v>188</v>
      </c>
      <c r="F189" s="1" t="s">
        <v>666</v>
      </c>
      <c r="G189" s="1" t="s">
        <v>129</v>
      </c>
      <c r="H189">
        <v>8138</v>
      </c>
      <c r="I189">
        <v>51380</v>
      </c>
      <c r="J189" s="93">
        <v>301</v>
      </c>
      <c r="K189" s="93">
        <v>361</v>
      </c>
      <c r="L189" s="93">
        <v>91</v>
      </c>
      <c r="M189" s="93">
        <v>51067</v>
      </c>
      <c r="N189" s="93">
        <v>5375</v>
      </c>
      <c r="O189" s="93">
        <v>30082</v>
      </c>
      <c r="P189">
        <v>29436</v>
      </c>
      <c r="Q189">
        <v>12860</v>
      </c>
      <c r="R189">
        <v>3192</v>
      </c>
      <c r="S189">
        <v>16584</v>
      </c>
      <c r="T189">
        <v>19239</v>
      </c>
      <c r="U189">
        <v>7643</v>
      </c>
      <c r="X189">
        <v>59518</v>
      </c>
      <c r="Y189" s="93">
        <v>2323</v>
      </c>
      <c r="AA189" s="1" t="s">
        <v>129</v>
      </c>
      <c r="AB189" s="93">
        <v>30082</v>
      </c>
    </row>
    <row r="190" spans="5:28" x14ac:dyDescent="0.25">
      <c r="E190" s="2">
        <v>189</v>
      </c>
      <c r="F190" s="1" t="s">
        <v>667</v>
      </c>
      <c r="G190" s="1" t="s">
        <v>130</v>
      </c>
      <c r="H190">
        <v>1928</v>
      </c>
      <c r="I190">
        <v>5204</v>
      </c>
      <c r="J190" s="93">
        <v>80</v>
      </c>
      <c r="K190" s="93">
        <v>30</v>
      </c>
      <c r="L190" s="93">
        <v>22</v>
      </c>
      <c r="M190" s="93">
        <v>5823</v>
      </c>
      <c r="N190" s="93">
        <v>1081</v>
      </c>
      <c r="O190" s="93">
        <v>3638</v>
      </c>
      <c r="P190">
        <v>3494</v>
      </c>
      <c r="Q190">
        <v>2036</v>
      </c>
      <c r="R190">
        <v>572</v>
      </c>
      <c r="S190">
        <v>1736</v>
      </c>
      <c r="T190">
        <v>1898</v>
      </c>
      <c r="U190">
        <v>890</v>
      </c>
      <c r="X190">
        <v>7132</v>
      </c>
      <c r="Y190" s="93">
        <v>96</v>
      </c>
      <c r="AA190" s="1" t="s">
        <v>130</v>
      </c>
      <c r="AB190" s="93">
        <v>3638</v>
      </c>
    </row>
    <row r="191" spans="5:28" x14ac:dyDescent="0.25">
      <c r="E191" s="2">
        <v>190</v>
      </c>
      <c r="F191" s="1" t="s">
        <v>668</v>
      </c>
      <c r="G191" s="1" t="s">
        <v>131</v>
      </c>
      <c r="H191">
        <v>70326</v>
      </c>
      <c r="I191">
        <v>73585</v>
      </c>
      <c r="J191" s="93">
        <v>1472</v>
      </c>
      <c r="K191" s="93">
        <v>3585</v>
      </c>
      <c r="L191" s="93">
        <v>350</v>
      </c>
      <c r="M191" s="93">
        <v>86876</v>
      </c>
      <c r="N191" s="93">
        <v>42888</v>
      </c>
      <c r="O191" s="93">
        <v>72615</v>
      </c>
      <c r="P191">
        <v>71296</v>
      </c>
      <c r="Q191">
        <v>41925</v>
      </c>
      <c r="R191">
        <v>13308</v>
      </c>
      <c r="S191">
        <v>41043</v>
      </c>
      <c r="T191">
        <v>32551</v>
      </c>
      <c r="U191">
        <v>15084</v>
      </c>
      <c r="X191">
        <v>143911</v>
      </c>
      <c r="Y191" s="93">
        <v>8740</v>
      </c>
      <c r="AA191" s="1" t="s">
        <v>131</v>
      </c>
      <c r="AB191" s="93">
        <v>72615</v>
      </c>
    </row>
    <row r="192" spans="5:28" x14ac:dyDescent="0.25">
      <c r="E192" s="2">
        <v>191</v>
      </c>
      <c r="F192" s="1" t="s">
        <v>669</v>
      </c>
      <c r="G192" s="1" t="s">
        <v>132</v>
      </c>
      <c r="H192">
        <v>26</v>
      </c>
      <c r="I192">
        <v>711</v>
      </c>
      <c r="J192" s="93">
        <v>28</v>
      </c>
      <c r="K192" s="93">
        <v>0</v>
      </c>
      <c r="L192" s="93">
        <v>1</v>
      </c>
      <c r="M192" s="93">
        <v>627</v>
      </c>
      <c r="N192" s="93">
        <v>80</v>
      </c>
      <c r="O192" s="93">
        <v>365</v>
      </c>
      <c r="P192">
        <v>372</v>
      </c>
      <c r="Q192">
        <v>185</v>
      </c>
      <c r="R192">
        <v>23</v>
      </c>
      <c r="S192">
        <v>125</v>
      </c>
      <c r="T192">
        <v>251</v>
      </c>
      <c r="U192">
        <v>153</v>
      </c>
      <c r="X192">
        <v>737</v>
      </c>
      <c r="Y192" s="93">
        <v>1</v>
      </c>
      <c r="AA192" s="1" t="s">
        <v>132</v>
      </c>
      <c r="AB192" s="93">
        <v>365</v>
      </c>
    </row>
    <row r="193" spans="5:28" x14ac:dyDescent="0.25">
      <c r="E193" s="2">
        <v>192</v>
      </c>
      <c r="F193" s="1" t="s">
        <v>670</v>
      </c>
      <c r="G193" s="1" t="s">
        <v>133</v>
      </c>
      <c r="H193">
        <v>3143</v>
      </c>
      <c r="I193">
        <v>24048</v>
      </c>
      <c r="J193" s="93">
        <v>1011</v>
      </c>
      <c r="K193" s="93">
        <v>514</v>
      </c>
      <c r="L193" s="93">
        <v>176</v>
      </c>
      <c r="M193" s="93">
        <v>21565</v>
      </c>
      <c r="N193" s="93">
        <v>2772</v>
      </c>
      <c r="O193" s="93">
        <v>13202</v>
      </c>
      <c r="P193">
        <v>13989</v>
      </c>
      <c r="Q193">
        <v>5770</v>
      </c>
      <c r="R193">
        <v>2763</v>
      </c>
      <c r="S193">
        <v>8021</v>
      </c>
      <c r="T193">
        <v>7422</v>
      </c>
      <c r="U193">
        <v>3215</v>
      </c>
      <c r="X193">
        <v>27191</v>
      </c>
      <c r="Y193" s="93">
        <v>1153</v>
      </c>
      <c r="AA193" s="1" t="s">
        <v>133</v>
      </c>
      <c r="AB193" s="93">
        <v>13202</v>
      </c>
    </row>
    <row r="194" spans="5:28" x14ac:dyDescent="0.25">
      <c r="E194" s="2">
        <v>193</v>
      </c>
      <c r="F194" s="1" t="s">
        <v>671</v>
      </c>
      <c r="G194" s="1" t="s">
        <v>134</v>
      </c>
      <c r="H194">
        <v>4703</v>
      </c>
      <c r="I194">
        <v>5631</v>
      </c>
      <c r="J194" s="93">
        <v>171</v>
      </c>
      <c r="K194" s="93">
        <v>67</v>
      </c>
      <c r="L194" s="93">
        <v>8</v>
      </c>
      <c r="M194" s="93">
        <v>7150</v>
      </c>
      <c r="N194" s="93">
        <v>2800</v>
      </c>
      <c r="O194" s="93">
        <v>5314</v>
      </c>
      <c r="P194">
        <v>5020</v>
      </c>
      <c r="Q194">
        <v>3465</v>
      </c>
      <c r="R194">
        <v>840</v>
      </c>
      <c r="S194">
        <v>2586</v>
      </c>
      <c r="T194">
        <v>2255</v>
      </c>
      <c r="U194">
        <v>1188</v>
      </c>
      <c r="X194">
        <v>10334</v>
      </c>
      <c r="Y194" s="93">
        <v>138</v>
      </c>
      <c r="AA194" s="1" t="s">
        <v>134</v>
      </c>
      <c r="AB194" s="93">
        <v>5314</v>
      </c>
    </row>
    <row r="195" spans="5:28" x14ac:dyDescent="0.25">
      <c r="E195" s="2">
        <v>194</v>
      </c>
      <c r="F195" s="1" t="s">
        <v>672</v>
      </c>
      <c r="G195" s="1" t="s">
        <v>135</v>
      </c>
      <c r="H195">
        <v>504</v>
      </c>
      <c r="I195">
        <v>6937</v>
      </c>
      <c r="J195" s="93">
        <v>36</v>
      </c>
      <c r="K195" s="93">
        <v>110</v>
      </c>
      <c r="L195" s="93">
        <v>4</v>
      </c>
      <c r="M195" s="93">
        <v>6617</v>
      </c>
      <c r="N195" s="93">
        <v>470</v>
      </c>
      <c r="O195" s="93">
        <v>3832</v>
      </c>
      <c r="P195">
        <v>3609</v>
      </c>
      <c r="Q195">
        <v>1488</v>
      </c>
      <c r="R195">
        <v>290</v>
      </c>
      <c r="S195">
        <v>1806</v>
      </c>
      <c r="T195">
        <v>2907</v>
      </c>
      <c r="U195">
        <v>950</v>
      </c>
      <c r="X195">
        <v>7441</v>
      </c>
      <c r="Y195" s="93">
        <v>204</v>
      </c>
      <c r="AA195" s="1" t="s">
        <v>135</v>
      </c>
      <c r="AB195" s="93">
        <v>3832</v>
      </c>
    </row>
    <row r="196" spans="5:28" x14ac:dyDescent="0.25">
      <c r="E196" s="2">
        <v>195</v>
      </c>
      <c r="F196" s="1" t="s">
        <v>673</v>
      </c>
      <c r="G196" s="1" t="s">
        <v>136</v>
      </c>
      <c r="H196">
        <v>28789</v>
      </c>
      <c r="I196">
        <v>76532</v>
      </c>
      <c r="J196" s="93">
        <v>869</v>
      </c>
      <c r="K196" s="93">
        <v>16586</v>
      </c>
      <c r="L196" s="93">
        <v>1149</v>
      </c>
      <c r="M196" s="93">
        <v>48407</v>
      </c>
      <c r="N196" s="93">
        <v>22610</v>
      </c>
      <c r="O196" s="93">
        <v>53470</v>
      </c>
      <c r="P196">
        <v>51851</v>
      </c>
      <c r="Q196">
        <v>30107</v>
      </c>
      <c r="R196">
        <v>9638</v>
      </c>
      <c r="S196">
        <v>28917</v>
      </c>
      <c r="T196">
        <v>25884</v>
      </c>
      <c r="U196">
        <v>10775</v>
      </c>
      <c r="X196">
        <v>105321</v>
      </c>
      <c r="Y196" s="93">
        <v>15700</v>
      </c>
      <c r="AA196" s="1" t="s">
        <v>136</v>
      </c>
      <c r="AB196" s="93">
        <v>53470</v>
      </c>
    </row>
    <row r="197" spans="5:28" x14ac:dyDescent="0.25">
      <c r="E197" s="2">
        <v>196</v>
      </c>
      <c r="F197" s="1" t="s">
        <v>674</v>
      </c>
      <c r="G197" s="1" t="s">
        <v>137</v>
      </c>
      <c r="H197">
        <v>8876</v>
      </c>
      <c r="I197">
        <v>1712</v>
      </c>
      <c r="J197" s="93">
        <v>213</v>
      </c>
      <c r="K197" s="93">
        <v>60</v>
      </c>
      <c r="L197" s="93">
        <v>5</v>
      </c>
      <c r="M197" s="93">
        <v>5295</v>
      </c>
      <c r="N197" s="93">
        <v>4943</v>
      </c>
      <c r="O197" s="93">
        <v>5254</v>
      </c>
      <c r="P197">
        <v>5334</v>
      </c>
      <c r="Q197">
        <v>4093</v>
      </c>
      <c r="R197">
        <v>1036</v>
      </c>
      <c r="S197">
        <v>2941</v>
      </c>
      <c r="T197">
        <v>1822</v>
      </c>
      <c r="U197">
        <v>696</v>
      </c>
      <c r="X197">
        <v>10588</v>
      </c>
      <c r="Y197" s="93">
        <v>72</v>
      </c>
      <c r="AA197" s="1" t="s">
        <v>137</v>
      </c>
      <c r="AB197" s="93">
        <v>5254</v>
      </c>
    </row>
    <row r="198" spans="5:28" x14ac:dyDescent="0.25">
      <c r="E198" s="2">
        <v>197</v>
      </c>
      <c r="F198" s="1" t="s">
        <v>675</v>
      </c>
      <c r="G198" s="1" t="s">
        <v>138</v>
      </c>
      <c r="H198">
        <v>77</v>
      </c>
      <c r="I198">
        <v>1294</v>
      </c>
      <c r="J198" s="93">
        <v>22</v>
      </c>
      <c r="K198" s="93">
        <v>1</v>
      </c>
      <c r="L198" s="93">
        <v>2</v>
      </c>
      <c r="M198" s="93">
        <v>1281</v>
      </c>
      <c r="N198" s="93">
        <v>45</v>
      </c>
      <c r="O198" s="93">
        <v>723</v>
      </c>
      <c r="P198">
        <v>648</v>
      </c>
      <c r="Q198">
        <v>289</v>
      </c>
      <c r="R198">
        <v>69</v>
      </c>
      <c r="S198">
        <v>283</v>
      </c>
      <c r="T198">
        <v>422</v>
      </c>
      <c r="U198">
        <v>308</v>
      </c>
      <c r="X198">
        <v>1371</v>
      </c>
      <c r="Y198" s="93">
        <v>20</v>
      </c>
      <c r="AA198" s="1" t="s">
        <v>138</v>
      </c>
      <c r="AB198" s="93">
        <v>723</v>
      </c>
    </row>
    <row r="199" spans="5:28" x14ac:dyDescent="0.25">
      <c r="E199" s="2">
        <v>198</v>
      </c>
      <c r="F199" s="1" t="s">
        <v>676</v>
      </c>
      <c r="G199" s="1" t="s">
        <v>139</v>
      </c>
      <c r="H199">
        <v>11212</v>
      </c>
      <c r="I199">
        <v>3790</v>
      </c>
      <c r="J199" s="93">
        <v>180</v>
      </c>
      <c r="K199" s="93">
        <v>75</v>
      </c>
      <c r="L199" s="93">
        <v>12</v>
      </c>
      <c r="M199" s="93">
        <v>8581</v>
      </c>
      <c r="N199" s="93">
        <v>5999</v>
      </c>
      <c r="O199" s="93">
        <v>7508</v>
      </c>
      <c r="P199">
        <v>7494</v>
      </c>
      <c r="Q199">
        <v>4806</v>
      </c>
      <c r="R199">
        <v>1283</v>
      </c>
      <c r="S199">
        <v>4141</v>
      </c>
      <c r="T199">
        <v>3221</v>
      </c>
      <c r="U199">
        <v>1551</v>
      </c>
      <c r="X199">
        <v>15002</v>
      </c>
      <c r="Y199" s="93">
        <v>155</v>
      </c>
      <c r="AA199" s="1" t="s">
        <v>139</v>
      </c>
      <c r="AB199" s="93">
        <v>7508</v>
      </c>
    </row>
    <row r="200" spans="5:28" x14ac:dyDescent="0.25">
      <c r="E200" s="2">
        <v>199</v>
      </c>
      <c r="F200" s="1" t="s">
        <v>677</v>
      </c>
      <c r="G200" s="1" t="s">
        <v>140</v>
      </c>
      <c r="H200">
        <v>6887</v>
      </c>
      <c r="I200">
        <v>662</v>
      </c>
      <c r="J200" s="93">
        <v>116</v>
      </c>
      <c r="K200" s="93">
        <v>70</v>
      </c>
      <c r="L200" s="93">
        <v>0</v>
      </c>
      <c r="M200" s="93">
        <v>4715</v>
      </c>
      <c r="N200" s="93">
        <v>2608</v>
      </c>
      <c r="O200" s="93">
        <v>3659</v>
      </c>
      <c r="P200">
        <v>3890</v>
      </c>
      <c r="Q200">
        <v>2887</v>
      </c>
      <c r="R200">
        <v>743</v>
      </c>
      <c r="S200">
        <v>1923</v>
      </c>
      <c r="T200">
        <v>1504</v>
      </c>
      <c r="U200">
        <v>492</v>
      </c>
      <c r="X200">
        <v>7549</v>
      </c>
      <c r="Y200" s="93">
        <v>40</v>
      </c>
      <c r="AA200" s="1" t="s">
        <v>140</v>
      </c>
      <c r="AB200" s="93">
        <v>3659</v>
      </c>
    </row>
    <row r="201" spans="5:28" x14ac:dyDescent="0.25">
      <c r="E201" s="2">
        <v>200</v>
      </c>
      <c r="F201" s="1" t="s">
        <v>678</v>
      </c>
      <c r="G201" s="1" t="s">
        <v>141</v>
      </c>
      <c r="H201">
        <v>8064</v>
      </c>
      <c r="I201">
        <v>64139</v>
      </c>
      <c r="J201" s="93">
        <v>427</v>
      </c>
      <c r="K201" s="93">
        <v>4140</v>
      </c>
      <c r="L201" s="93">
        <v>173</v>
      </c>
      <c r="M201" s="93">
        <v>53627</v>
      </c>
      <c r="N201" s="93">
        <v>4836</v>
      </c>
      <c r="O201" s="93">
        <v>33722</v>
      </c>
      <c r="P201">
        <v>38481</v>
      </c>
      <c r="Q201">
        <v>18339</v>
      </c>
      <c r="R201">
        <v>4575</v>
      </c>
      <c r="S201">
        <v>23022</v>
      </c>
      <c r="T201">
        <v>19358</v>
      </c>
      <c r="U201">
        <v>6909</v>
      </c>
      <c r="X201">
        <v>72203</v>
      </c>
      <c r="Y201" s="93">
        <v>9000</v>
      </c>
      <c r="AA201" s="1" t="s">
        <v>141</v>
      </c>
      <c r="AB201" s="93">
        <v>33722</v>
      </c>
    </row>
    <row r="202" spans="5:28" x14ac:dyDescent="0.25">
      <c r="E202" s="2">
        <v>201</v>
      </c>
      <c r="F202" s="1" t="s">
        <v>679</v>
      </c>
      <c r="G202" s="1" t="s">
        <v>142</v>
      </c>
      <c r="H202">
        <v>130957</v>
      </c>
      <c r="I202">
        <v>65112</v>
      </c>
      <c r="J202" s="93">
        <v>1957</v>
      </c>
      <c r="K202" s="93">
        <v>19574</v>
      </c>
      <c r="L202" s="93">
        <v>547</v>
      </c>
      <c r="M202" s="93">
        <v>92978</v>
      </c>
      <c r="N202" s="93">
        <v>68065</v>
      </c>
      <c r="O202" s="93">
        <v>98659</v>
      </c>
      <c r="P202">
        <v>97410</v>
      </c>
      <c r="Q202">
        <v>68430</v>
      </c>
      <c r="R202">
        <v>19086</v>
      </c>
      <c r="S202">
        <v>57646</v>
      </c>
      <c r="T202">
        <v>39823</v>
      </c>
      <c r="U202">
        <v>11084</v>
      </c>
      <c r="X202">
        <v>196069</v>
      </c>
      <c r="Y202" s="93">
        <v>12948</v>
      </c>
      <c r="AA202" s="1" t="s">
        <v>142</v>
      </c>
      <c r="AB202" s="93">
        <v>98659</v>
      </c>
    </row>
    <row r="203" spans="5:28" x14ac:dyDescent="0.25">
      <c r="E203" s="2">
        <v>202</v>
      </c>
      <c r="F203" s="1" t="s">
        <v>680</v>
      </c>
      <c r="G203" s="1" t="s">
        <v>143</v>
      </c>
      <c r="H203">
        <v>2313</v>
      </c>
      <c r="I203">
        <v>4960</v>
      </c>
      <c r="J203" s="93">
        <v>160</v>
      </c>
      <c r="K203" s="93">
        <v>51</v>
      </c>
      <c r="L203" s="93">
        <v>14</v>
      </c>
      <c r="M203" s="93">
        <v>5439</v>
      </c>
      <c r="N203" s="93">
        <v>1501</v>
      </c>
      <c r="O203" s="93">
        <v>3714</v>
      </c>
      <c r="P203">
        <v>3559</v>
      </c>
      <c r="Q203">
        <v>1890</v>
      </c>
      <c r="R203">
        <v>534</v>
      </c>
      <c r="S203">
        <v>1908</v>
      </c>
      <c r="T203">
        <v>1948</v>
      </c>
      <c r="U203">
        <v>993</v>
      </c>
      <c r="X203">
        <v>7273</v>
      </c>
      <c r="Y203" s="93">
        <v>108</v>
      </c>
      <c r="AA203" s="1" t="s">
        <v>143</v>
      </c>
      <c r="AB203" s="93">
        <v>3714</v>
      </c>
    </row>
    <row r="204" spans="5:28" x14ac:dyDescent="0.25">
      <c r="E204" s="2">
        <v>203</v>
      </c>
      <c r="F204" s="1" t="s">
        <v>681</v>
      </c>
      <c r="G204" s="1" t="s">
        <v>144</v>
      </c>
      <c r="H204">
        <v>103</v>
      </c>
      <c r="I204">
        <v>736</v>
      </c>
      <c r="J204" s="93">
        <v>61</v>
      </c>
      <c r="K204" s="93">
        <v>33</v>
      </c>
      <c r="L204" s="93">
        <v>0</v>
      </c>
      <c r="M204" s="93">
        <v>650</v>
      </c>
      <c r="N204" s="93">
        <v>87</v>
      </c>
      <c r="O204" s="93">
        <v>355</v>
      </c>
      <c r="P204">
        <v>484</v>
      </c>
      <c r="Q204">
        <v>179</v>
      </c>
      <c r="R204">
        <v>54</v>
      </c>
      <c r="S204">
        <v>266</v>
      </c>
      <c r="T204">
        <v>230</v>
      </c>
      <c r="U204">
        <v>110</v>
      </c>
      <c r="X204">
        <v>839</v>
      </c>
      <c r="Y204" s="93">
        <v>8</v>
      </c>
      <c r="AA204" s="1" t="s">
        <v>144</v>
      </c>
      <c r="AB204" s="93">
        <v>355</v>
      </c>
    </row>
    <row r="205" spans="5:28" x14ac:dyDescent="0.25">
      <c r="E205" s="2">
        <v>204</v>
      </c>
      <c r="F205" s="1" t="s">
        <v>682</v>
      </c>
      <c r="G205" s="1" t="s">
        <v>145</v>
      </c>
      <c r="H205">
        <v>2032</v>
      </c>
      <c r="I205">
        <v>9894</v>
      </c>
      <c r="J205" s="93">
        <v>444</v>
      </c>
      <c r="K205" s="93">
        <v>73</v>
      </c>
      <c r="L205" s="93">
        <v>9</v>
      </c>
      <c r="M205" s="93">
        <v>9686</v>
      </c>
      <c r="N205" s="93">
        <v>1608</v>
      </c>
      <c r="O205" s="93">
        <v>6176</v>
      </c>
      <c r="P205">
        <v>5750</v>
      </c>
      <c r="Q205">
        <v>3107</v>
      </c>
      <c r="R205">
        <v>1022</v>
      </c>
      <c r="S205">
        <v>2681</v>
      </c>
      <c r="T205">
        <v>3050</v>
      </c>
      <c r="U205">
        <v>2066</v>
      </c>
      <c r="X205">
        <v>11926</v>
      </c>
      <c r="Y205" s="93">
        <v>106</v>
      </c>
      <c r="AA205" s="1" t="s">
        <v>145</v>
      </c>
      <c r="AB205" s="93">
        <v>6176</v>
      </c>
    </row>
    <row r="206" spans="5:28" x14ac:dyDescent="0.25">
      <c r="E206" s="2">
        <v>205</v>
      </c>
      <c r="F206" s="1" t="s">
        <v>683</v>
      </c>
      <c r="G206" s="1" t="s">
        <v>146</v>
      </c>
      <c r="H206">
        <v>1995</v>
      </c>
      <c r="I206">
        <v>28572</v>
      </c>
      <c r="J206" s="93">
        <v>29</v>
      </c>
      <c r="K206" s="93">
        <v>576</v>
      </c>
      <c r="L206" s="93">
        <v>189</v>
      </c>
      <c r="M206" s="93">
        <v>13912</v>
      </c>
      <c r="N206" s="93">
        <v>2115</v>
      </c>
      <c r="O206" s="93">
        <v>15798</v>
      </c>
      <c r="P206">
        <v>14769</v>
      </c>
      <c r="Q206">
        <v>7164</v>
      </c>
      <c r="R206">
        <v>1275</v>
      </c>
      <c r="S206">
        <v>9801</v>
      </c>
      <c r="T206">
        <v>8223</v>
      </c>
      <c r="U206">
        <v>4104</v>
      </c>
      <c r="X206">
        <v>30567</v>
      </c>
      <c r="Y206" s="93">
        <v>13746</v>
      </c>
      <c r="AA206" s="1" t="s">
        <v>146</v>
      </c>
      <c r="AB206" s="93">
        <v>15798</v>
      </c>
    </row>
    <row r="207" spans="5:28" x14ac:dyDescent="0.25">
      <c r="E207" s="2">
        <v>206</v>
      </c>
      <c r="F207" s="1" t="s">
        <v>684</v>
      </c>
      <c r="G207" s="1" t="s">
        <v>147</v>
      </c>
      <c r="H207">
        <v>7250</v>
      </c>
      <c r="I207">
        <v>48063</v>
      </c>
      <c r="J207" s="93">
        <v>229</v>
      </c>
      <c r="K207" s="93">
        <v>510</v>
      </c>
      <c r="L207" s="93">
        <v>171</v>
      </c>
      <c r="M207" s="93">
        <v>31225</v>
      </c>
      <c r="N207" s="93">
        <v>4760</v>
      </c>
      <c r="O207" s="93">
        <v>28378</v>
      </c>
      <c r="P207">
        <v>26935</v>
      </c>
      <c r="Q207">
        <v>12452</v>
      </c>
      <c r="R207">
        <v>3815</v>
      </c>
      <c r="S207">
        <v>13310</v>
      </c>
      <c r="T207">
        <v>16020</v>
      </c>
      <c r="U207">
        <v>9716</v>
      </c>
      <c r="X207">
        <v>55313</v>
      </c>
      <c r="Y207" s="93">
        <v>18418</v>
      </c>
      <c r="AA207" s="1" t="s">
        <v>147</v>
      </c>
      <c r="AB207" s="93">
        <v>28378</v>
      </c>
    </row>
    <row r="208" spans="5:28" x14ac:dyDescent="0.25">
      <c r="E208" s="2">
        <v>207</v>
      </c>
      <c r="F208" s="1" t="s">
        <v>685</v>
      </c>
      <c r="G208" s="1" t="s">
        <v>148</v>
      </c>
      <c r="H208">
        <v>3687</v>
      </c>
      <c r="I208">
        <v>1883</v>
      </c>
      <c r="J208" s="93">
        <v>136</v>
      </c>
      <c r="K208" s="93">
        <v>104</v>
      </c>
      <c r="L208" s="93">
        <v>8</v>
      </c>
      <c r="M208" s="93">
        <v>2634</v>
      </c>
      <c r="N208" s="93">
        <v>2078</v>
      </c>
      <c r="O208" s="93">
        <v>2792</v>
      </c>
      <c r="P208">
        <v>2778</v>
      </c>
      <c r="Q208">
        <v>1761</v>
      </c>
      <c r="R208">
        <v>492</v>
      </c>
      <c r="S208">
        <v>1558</v>
      </c>
      <c r="T208">
        <v>1203</v>
      </c>
      <c r="U208">
        <v>556</v>
      </c>
      <c r="X208">
        <v>5570</v>
      </c>
      <c r="Y208" s="93">
        <v>610</v>
      </c>
      <c r="AA208" s="1" t="s">
        <v>148</v>
      </c>
      <c r="AB208" s="93">
        <v>2792</v>
      </c>
    </row>
    <row r="209" spans="5:28" x14ac:dyDescent="0.25">
      <c r="E209" s="2">
        <v>208</v>
      </c>
      <c r="F209" s="1" t="s">
        <v>686</v>
      </c>
      <c r="G209" s="1" t="s">
        <v>149</v>
      </c>
      <c r="H209">
        <v>31698</v>
      </c>
      <c r="I209">
        <v>182391</v>
      </c>
      <c r="J209" s="93">
        <v>976</v>
      </c>
      <c r="K209" s="93">
        <v>7103</v>
      </c>
      <c r="L209" s="93">
        <v>1169</v>
      </c>
      <c r="M209" s="93">
        <v>70320</v>
      </c>
      <c r="N209" s="93">
        <v>26189</v>
      </c>
      <c r="O209" s="93">
        <v>107648</v>
      </c>
      <c r="P209">
        <v>106441</v>
      </c>
      <c r="Q209">
        <v>55646</v>
      </c>
      <c r="R209">
        <v>13180</v>
      </c>
      <c r="S209">
        <v>66944</v>
      </c>
      <c r="T209">
        <v>56510</v>
      </c>
      <c r="U209">
        <v>21809</v>
      </c>
      <c r="X209">
        <v>214089</v>
      </c>
      <c r="Y209" s="93">
        <v>108332</v>
      </c>
      <c r="AA209" s="1" t="s">
        <v>149</v>
      </c>
      <c r="AB209" s="93">
        <v>107648</v>
      </c>
    </row>
    <row r="210" spans="5:28" x14ac:dyDescent="0.25">
      <c r="E210" s="2">
        <v>209</v>
      </c>
      <c r="F210" s="1" t="s">
        <v>687</v>
      </c>
      <c r="G210" s="1" t="s">
        <v>150</v>
      </c>
      <c r="H210">
        <v>232055</v>
      </c>
      <c r="I210">
        <v>262610</v>
      </c>
      <c r="J210" s="93">
        <v>8525</v>
      </c>
      <c r="K210" s="93">
        <v>40960</v>
      </c>
      <c r="L210" s="93">
        <v>849</v>
      </c>
      <c r="M210" s="93">
        <v>245306</v>
      </c>
      <c r="N210" s="93">
        <v>136497</v>
      </c>
      <c r="O210" s="93">
        <v>251541</v>
      </c>
      <c r="P210">
        <v>243124</v>
      </c>
      <c r="Q210">
        <v>158029</v>
      </c>
      <c r="R210">
        <v>53395</v>
      </c>
      <c r="S210">
        <v>135076</v>
      </c>
      <c r="T210">
        <v>102064</v>
      </c>
      <c r="U210">
        <v>46101</v>
      </c>
      <c r="X210">
        <v>494665</v>
      </c>
      <c r="Y210" s="93">
        <v>62528</v>
      </c>
      <c r="AA210" s="1" t="s">
        <v>150</v>
      </c>
      <c r="AB210" s="93">
        <v>251541</v>
      </c>
    </row>
    <row r="211" spans="5:28" x14ac:dyDescent="0.25">
      <c r="E211" s="2">
        <v>210</v>
      </c>
      <c r="F211" s="1" t="s">
        <v>688</v>
      </c>
      <c r="G211" s="1" t="s">
        <v>151</v>
      </c>
      <c r="H211">
        <v>46501</v>
      </c>
      <c r="I211">
        <v>88660</v>
      </c>
      <c r="J211" s="93">
        <v>842</v>
      </c>
      <c r="K211" s="93">
        <v>3138</v>
      </c>
      <c r="L211" s="93">
        <v>321</v>
      </c>
      <c r="M211" s="93">
        <v>72845</v>
      </c>
      <c r="N211" s="93">
        <v>27227</v>
      </c>
      <c r="O211" s="93">
        <v>68752</v>
      </c>
      <c r="P211">
        <v>66409</v>
      </c>
      <c r="Q211">
        <v>34111</v>
      </c>
      <c r="R211">
        <v>14969</v>
      </c>
      <c r="S211">
        <v>37764</v>
      </c>
      <c r="T211">
        <v>32465</v>
      </c>
      <c r="U211">
        <v>15852</v>
      </c>
      <c r="X211">
        <v>135161</v>
      </c>
      <c r="Y211" s="93">
        <v>30788</v>
      </c>
      <c r="AA211" s="1" t="s">
        <v>151</v>
      </c>
      <c r="AB211" s="93">
        <v>68752</v>
      </c>
    </row>
    <row r="212" spans="5:28" x14ac:dyDescent="0.25">
      <c r="E212" s="2">
        <v>211</v>
      </c>
      <c r="F212" s="1" t="s">
        <v>689</v>
      </c>
      <c r="G212" s="1" t="s">
        <v>152</v>
      </c>
      <c r="H212">
        <v>10113</v>
      </c>
      <c r="I212">
        <v>13534</v>
      </c>
      <c r="J212" s="93">
        <v>361</v>
      </c>
      <c r="K212" s="93">
        <v>430</v>
      </c>
      <c r="L212" s="93">
        <v>108</v>
      </c>
      <c r="M212" s="93">
        <v>15639</v>
      </c>
      <c r="N212" s="93">
        <v>6294</v>
      </c>
      <c r="O212" s="93">
        <v>11982</v>
      </c>
      <c r="P212">
        <v>11665</v>
      </c>
      <c r="Q212">
        <v>7766</v>
      </c>
      <c r="R212">
        <v>1843</v>
      </c>
      <c r="S212">
        <v>6344</v>
      </c>
      <c r="T212">
        <v>5414</v>
      </c>
      <c r="U212">
        <v>2280</v>
      </c>
      <c r="X212">
        <v>23647</v>
      </c>
      <c r="Y212" s="93">
        <v>815</v>
      </c>
      <c r="AA212" s="1" t="s">
        <v>152</v>
      </c>
      <c r="AB212" s="93">
        <v>11982</v>
      </c>
    </row>
    <row r="213" spans="5:28" x14ac:dyDescent="0.25">
      <c r="E213" s="2">
        <v>212</v>
      </c>
      <c r="F213" s="1" t="s">
        <v>691</v>
      </c>
      <c r="G213" s="1" t="s">
        <v>154</v>
      </c>
      <c r="H213">
        <v>63079</v>
      </c>
      <c r="I213">
        <v>107804</v>
      </c>
      <c r="J213" s="93">
        <v>983</v>
      </c>
      <c r="K213" s="93">
        <v>2155</v>
      </c>
      <c r="L213" s="93">
        <v>1110</v>
      </c>
      <c r="M213" s="93">
        <v>68149</v>
      </c>
      <c r="N213" s="93">
        <v>35035</v>
      </c>
      <c r="O213" s="93">
        <v>85594</v>
      </c>
      <c r="P213">
        <v>85289</v>
      </c>
      <c r="Q213">
        <v>46413</v>
      </c>
      <c r="R213">
        <v>14733</v>
      </c>
      <c r="S213">
        <v>49105</v>
      </c>
      <c r="T213">
        <v>42106</v>
      </c>
      <c r="U213">
        <v>18526</v>
      </c>
      <c r="X213">
        <v>170883</v>
      </c>
      <c r="Y213" s="93">
        <v>63451</v>
      </c>
      <c r="AA213" s="1" t="s">
        <v>154</v>
      </c>
      <c r="AB213" s="93">
        <v>85594</v>
      </c>
    </row>
    <row r="214" spans="5:28" x14ac:dyDescent="0.25">
      <c r="E214" s="2">
        <v>213</v>
      </c>
      <c r="F214" s="1" t="s">
        <v>690</v>
      </c>
      <c r="G214" s="1" t="s">
        <v>153</v>
      </c>
      <c r="H214">
        <v>22151</v>
      </c>
      <c r="I214">
        <v>36678</v>
      </c>
      <c r="J214" s="93">
        <v>348</v>
      </c>
      <c r="K214" s="93">
        <v>14352</v>
      </c>
      <c r="L214" s="93">
        <v>426</v>
      </c>
      <c r="M214" s="93">
        <v>14498</v>
      </c>
      <c r="N214" s="93">
        <v>13805</v>
      </c>
      <c r="O214" s="93">
        <v>30537</v>
      </c>
      <c r="P214">
        <v>28292</v>
      </c>
      <c r="Q214">
        <v>14167</v>
      </c>
      <c r="R214">
        <v>4596</v>
      </c>
      <c r="S214">
        <v>16656</v>
      </c>
      <c r="T214">
        <v>15086</v>
      </c>
      <c r="U214">
        <v>8324</v>
      </c>
      <c r="X214">
        <v>58829</v>
      </c>
      <c r="Y214" s="93">
        <v>15400</v>
      </c>
      <c r="AA214" s="1" t="s">
        <v>153</v>
      </c>
      <c r="AB214" s="93">
        <v>30537</v>
      </c>
    </row>
    <row r="215" spans="5:28" x14ac:dyDescent="0.25">
      <c r="E215" s="2">
        <v>214</v>
      </c>
      <c r="F215" s="1" t="s">
        <v>692</v>
      </c>
      <c r="G215" s="1" t="s">
        <v>155</v>
      </c>
      <c r="H215">
        <v>28214</v>
      </c>
      <c r="I215">
        <v>20607</v>
      </c>
      <c r="J215" s="93">
        <v>831</v>
      </c>
      <c r="K215" s="93">
        <v>942</v>
      </c>
      <c r="L215" s="93">
        <v>111</v>
      </c>
      <c r="M215" s="93">
        <v>28674</v>
      </c>
      <c r="N215" s="93">
        <v>14815</v>
      </c>
      <c r="O215" s="93">
        <v>24592</v>
      </c>
      <c r="P215">
        <v>24229</v>
      </c>
      <c r="Q215">
        <v>15679</v>
      </c>
      <c r="R215">
        <v>3818</v>
      </c>
      <c r="S215">
        <v>14104</v>
      </c>
      <c r="T215">
        <v>11122</v>
      </c>
      <c r="U215">
        <v>4098</v>
      </c>
      <c r="X215">
        <v>48821</v>
      </c>
      <c r="Y215" s="93">
        <v>3448</v>
      </c>
      <c r="AA215" s="1" t="s">
        <v>155</v>
      </c>
      <c r="AB215" s="93">
        <v>24592</v>
      </c>
    </row>
    <row r="216" spans="5:28" x14ac:dyDescent="0.25">
      <c r="E216" s="2">
        <v>215</v>
      </c>
      <c r="F216" s="1" t="s">
        <v>693</v>
      </c>
      <c r="G216" s="1" t="s">
        <v>156</v>
      </c>
      <c r="H216">
        <v>33414</v>
      </c>
      <c r="I216">
        <v>158305</v>
      </c>
      <c r="J216" s="93">
        <v>531</v>
      </c>
      <c r="K216" s="93">
        <v>2573</v>
      </c>
      <c r="L216" s="93">
        <v>122</v>
      </c>
      <c r="M216" s="93">
        <v>136226</v>
      </c>
      <c r="N216" s="93">
        <v>20833</v>
      </c>
      <c r="O216" s="93">
        <v>100332</v>
      </c>
      <c r="P216">
        <v>91387</v>
      </c>
      <c r="Q216">
        <v>38034</v>
      </c>
      <c r="R216">
        <v>14307</v>
      </c>
      <c r="S216">
        <v>54518</v>
      </c>
      <c r="T216">
        <v>54942</v>
      </c>
      <c r="U216">
        <v>29918</v>
      </c>
      <c r="X216">
        <v>191719</v>
      </c>
      <c r="Y216" s="93">
        <v>31434</v>
      </c>
      <c r="AA216" s="1" t="s">
        <v>156</v>
      </c>
      <c r="AB216" s="93">
        <v>100332</v>
      </c>
    </row>
    <row r="217" spans="5:28" x14ac:dyDescent="0.25">
      <c r="E217" s="2">
        <v>216</v>
      </c>
      <c r="F217" s="1" t="s">
        <v>694</v>
      </c>
      <c r="G217" s="1" t="s">
        <v>157</v>
      </c>
      <c r="H217">
        <v>15348</v>
      </c>
      <c r="I217">
        <v>34725</v>
      </c>
      <c r="J217" s="93">
        <v>345</v>
      </c>
      <c r="K217" s="93">
        <v>930</v>
      </c>
      <c r="L217" s="93">
        <v>52</v>
      </c>
      <c r="M217" s="93">
        <v>37582</v>
      </c>
      <c r="N217" s="93">
        <v>7165</v>
      </c>
      <c r="O217" s="93">
        <v>25845</v>
      </c>
      <c r="P217">
        <v>24228</v>
      </c>
      <c r="Q217">
        <v>12542</v>
      </c>
      <c r="R217">
        <v>4127</v>
      </c>
      <c r="S217">
        <v>11842</v>
      </c>
      <c r="T217">
        <v>14483</v>
      </c>
      <c r="U217">
        <v>7079</v>
      </c>
      <c r="X217">
        <v>50073</v>
      </c>
      <c r="Y217" s="93">
        <v>3999</v>
      </c>
      <c r="AA217" s="1" t="s">
        <v>157</v>
      </c>
      <c r="AB217" s="93">
        <v>25845</v>
      </c>
    </row>
    <row r="218" spans="5:28" x14ac:dyDescent="0.25">
      <c r="E218" s="2">
        <v>217</v>
      </c>
      <c r="F218" s="1" t="s">
        <v>695</v>
      </c>
      <c r="G218" s="1" t="s">
        <v>158</v>
      </c>
      <c r="H218">
        <v>9824</v>
      </c>
      <c r="I218">
        <v>20064</v>
      </c>
      <c r="J218" s="93">
        <v>283</v>
      </c>
      <c r="K218" s="93">
        <v>469</v>
      </c>
      <c r="L218" s="93">
        <v>26</v>
      </c>
      <c r="M218" s="93">
        <v>20833</v>
      </c>
      <c r="N218" s="93">
        <v>5549</v>
      </c>
      <c r="O218" s="93">
        <v>14850</v>
      </c>
      <c r="P218">
        <v>15038</v>
      </c>
      <c r="Q218">
        <v>6733</v>
      </c>
      <c r="R218">
        <v>3392</v>
      </c>
      <c r="S218">
        <v>7966</v>
      </c>
      <c r="T218">
        <v>7749</v>
      </c>
      <c r="U218">
        <v>4048</v>
      </c>
      <c r="X218">
        <v>29888</v>
      </c>
      <c r="Y218" s="93">
        <v>2728</v>
      </c>
      <c r="AA218" s="1" t="s">
        <v>158</v>
      </c>
      <c r="AB218" s="93">
        <v>14850</v>
      </c>
    </row>
    <row r="219" spans="5:28" x14ac:dyDescent="0.25">
      <c r="E219" s="2">
        <v>218</v>
      </c>
      <c r="F219" s="1" t="s">
        <v>696</v>
      </c>
      <c r="G219" s="1" t="s">
        <v>159</v>
      </c>
      <c r="H219">
        <v>7276</v>
      </c>
      <c r="I219">
        <v>911</v>
      </c>
      <c r="J219" s="93">
        <v>124</v>
      </c>
      <c r="K219" s="93">
        <v>81</v>
      </c>
      <c r="L219" s="93">
        <v>14</v>
      </c>
      <c r="M219" s="93">
        <v>3464</v>
      </c>
      <c r="N219" s="93">
        <v>4314</v>
      </c>
      <c r="O219" s="93">
        <v>4000</v>
      </c>
      <c r="P219">
        <v>4187</v>
      </c>
      <c r="Q219">
        <v>2998</v>
      </c>
      <c r="R219">
        <v>815</v>
      </c>
      <c r="S219">
        <v>2355</v>
      </c>
      <c r="T219">
        <v>1529</v>
      </c>
      <c r="U219">
        <v>490</v>
      </c>
      <c r="X219">
        <v>8187</v>
      </c>
      <c r="Y219" s="93">
        <v>190</v>
      </c>
      <c r="AA219" s="1" t="s">
        <v>159</v>
      </c>
      <c r="AB219" s="93">
        <v>4000</v>
      </c>
    </row>
    <row r="220" spans="5:28" x14ac:dyDescent="0.25">
      <c r="E220" s="2">
        <v>219</v>
      </c>
      <c r="F220" s="1" t="s">
        <v>697</v>
      </c>
      <c r="G220" s="1" t="s">
        <v>160</v>
      </c>
      <c r="H220">
        <v>4708</v>
      </c>
      <c r="I220">
        <v>7332</v>
      </c>
      <c r="J220" s="93">
        <v>120</v>
      </c>
      <c r="K220" s="93">
        <v>673</v>
      </c>
      <c r="L220" s="93">
        <v>32</v>
      </c>
      <c r="M220" s="93">
        <v>7912</v>
      </c>
      <c r="N220" s="93">
        <v>2525</v>
      </c>
      <c r="O220" s="93">
        <v>6241</v>
      </c>
      <c r="P220">
        <v>5799</v>
      </c>
      <c r="Q220">
        <v>2950</v>
      </c>
      <c r="R220">
        <v>1075</v>
      </c>
      <c r="S220">
        <v>3320</v>
      </c>
      <c r="T220">
        <v>3195</v>
      </c>
      <c r="U220">
        <v>1500</v>
      </c>
      <c r="X220">
        <v>12040</v>
      </c>
      <c r="Y220" s="93">
        <v>778</v>
      </c>
      <c r="AA220" s="1" t="s">
        <v>160</v>
      </c>
      <c r="AB220" s="93">
        <v>6241</v>
      </c>
    </row>
    <row r="221" spans="5:28" x14ac:dyDescent="0.25">
      <c r="E221" s="2">
        <v>220</v>
      </c>
      <c r="F221" s="1" t="s">
        <v>698</v>
      </c>
      <c r="G221" s="1" t="s">
        <v>161</v>
      </c>
      <c r="H221">
        <v>1341</v>
      </c>
      <c r="I221">
        <v>11519</v>
      </c>
      <c r="J221" s="93">
        <v>208</v>
      </c>
      <c r="K221" s="93">
        <v>46</v>
      </c>
      <c r="L221" s="93">
        <v>9</v>
      </c>
      <c r="M221" s="93">
        <v>11493</v>
      </c>
      <c r="N221" s="93">
        <v>916</v>
      </c>
      <c r="O221" s="93">
        <v>7188</v>
      </c>
      <c r="P221">
        <v>5672</v>
      </c>
      <c r="Q221">
        <v>2786</v>
      </c>
      <c r="R221">
        <v>985</v>
      </c>
      <c r="S221">
        <v>2882</v>
      </c>
      <c r="T221">
        <v>3183</v>
      </c>
      <c r="U221">
        <v>3024</v>
      </c>
      <c r="X221">
        <v>12860</v>
      </c>
      <c r="Y221" s="93">
        <v>188</v>
      </c>
      <c r="AA221" s="1" t="s">
        <v>161</v>
      </c>
      <c r="AB221" s="93">
        <v>7188</v>
      </c>
    </row>
    <row r="222" spans="5:28" x14ac:dyDescent="0.25">
      <c r="E222" s="2">
        <v>221</v>
      </c>
      <c r="F222" s="1" t="s">
        <v>699</v>
      </c>
      <c r="G222" s="1" t="s">
        <v>162</v>
      </c>
      <c r="H222">
        <v>14917</v>
      </c>
      <c r="I222">
        <v>1413</v>
      </c>
      <c r="J222" s="93">
        <v>878</v>
      </c>
      <c r="K222" s="93">
        <v>183</v>
      </c>
      <c r="L222" s="93">
        <v>13</v>
      </c>
      <c r="M222" s="93">
        <v>5976</v>
      </c>
      <c r="N222" s="93">
        <v>9101</v>
      </c>
      <c r="O222" s="93">
        <v>7782</v>
      </c>
      <c r="P222">
        <v>8548</v>
      </c>
      <c r="Q222">
        <v>6172</v>
      </c>
      <c r="R222">
        <v>1830</v>
      </c>
      <c r="S222">
        <v>5023</v>
      </c>
      <c r="T222">
        <v>2530</v>
      </c>
      <c r="U222">
        <v>775</v>
      </c>
      <c r="X222">
        <v>16330</v>
      </c>
      <c r="Y222" s="93">
        <v>179</v>
      </c>
      <c r="AA222" s="1" t="s">
        <v>162</v>
      </c>
      <c r="AB222" s="93">
        <v>7782</v>
      </c>
    </row>
    <row r="223" spans="5:28" x14ac:dyDescent="0.25">
      <c r="E223" s="2">
        <v>222</v>
      </c>
      <c r="F223" s="1" t="s">
        <v>700</v>
      </c>
      <c r="G223" s="1" t="s">
        <v>163</v>
      </c>
      <c r="H223">
        <v>3000</v>
      </c>
      <c r="I223">
        <v>3584</v>
      </c>
      <c r="J223" s="93">
        <v>98</v>
      </c>
      <c r="K223" s="93">
        <v>55</v>
      </c>
      <c r="L223" s="93">
        <v>3</v>
      </c>
      <c r="M223" s="93">
        <v>4283</v>
      </c>
      <c r="N223" s="93">
        <v>1896</v>
      </c>
      <c r="O223" s="93">
        <v>3389</v>
      </c>
      <c r="P223">
        <v>3195</v>
      </c>
      <c r="Q223">
        <v>1999</v>
      </c>
      <c r="R223">
        <v>561</v>
      </c>
      <c r="S223">
        <v>1681</v>
      </c>
      <c r="T223">
        <v>1415</v>
      </c>
      <c r="U223">
        <v>928</v>
      </c>
      <c r="X223">
        <v>6584</v>
      </c>
      <c r="Y223" s="93">
        <v>249</v>
      </c>
      <c r="AA223" s="1" t="s">
        <v>163</v>
      </c>
      <c r="AB223" s="93">
        <v>3389</v>
      </c>
    </row>
    <row r="224" spans="5:28" x14ac:dyDescent="0.25">
      <c r="E224" s="2">
        <v>223</v>
      </c>
      <c r="F224" s="1" t="s">
        <v>701</v>
      </c>
      <c r="G224" s="1" t="s">
        <v>164</v>
      </c>
      <c r="H224">
        <v>3840</v>
      </c>
      <c r="I224">
        <v>9316</v>
      </c>
      <c r="J224" s="93">
        <v>186</v>
      </c>
      <c r="K224" s="93">
        <v>146</v>
      </c>
      <c r="L224" s="93">
        <v>35</v>
      </c>
      <c r="M224" s="93">
        <v>9964</v>
      </c>
      <c r="N224" s="93">
        <v>2283</v>
      </c>
      <c r="O224" s="93">
        <v>6722</v>
      </c>
      <c r="P224">
        <v>6434</v>
      </c>
      <c r="Q224">
        <v>3122</v>
      </c>
      <c r="R224">
        <v>1070</v>
      </c>
      <c r="S224">
        <v>3809</v>
      </c>
      <c r="T224">
        <v>3603</v>
      </c>
      <c r="U224">
        <v>1552</v>
      </c>
      <c r="X224">
        <v>13156</v>
      </c>
      <c r="Y224" s="93">
        <v>542</v>
      </c>
      <c r="AA224" s="1" t="s">
        <v>164</v>
      </c>
      <c r="AB224" s="93">
        <v>6722</v>
      </c>
    </row>
    <row r="225" spans="5:28" x14ac:dyDescent="0.25">
      <c r="E225" s="2">
        <v>224</v>
      </c>
      <c r="F225" s="1" t="s">
        <v>702</v>
      </c>
      <c r="G225" s="1" t="s">
        <v>165</v>
      </c>
      <c r="H225">
        <v>6103</v>
      </c>
      <c r="I225">
        <v>977</v>
      </c>
      <c r="J225" s="93">
        <v>103</v>
      </c>
      <c r="K225" s="93">
        <v>74</v>
      </c>
      <c r="L225" s="93">
        <v>5</v>
      </c>
      <c r="M225" s="93">
        <v>3395</v>
      </c>
      <c r="N225" s="93">
        <v>3224</v>
      </c>
      <c r="O225" s="93">
        <v>3518</v>
      </c>
      <c r="P225">
        <v>3562</v>
      </c>
      <c r="Q225">
        <v>2560</v>
      </c>
      <c r="R225">
        <v>661</v>
      </c>
      <c r="S225">
        <v>1930</v>
      </c>
      <c r="T225">
        <v>1362</v>
      </c>
      <c r="U225">
        <v>567</v>
      </c>
      <c r="X225">
        <v>7080</v>
      </c>
      <c r="Y225" s="93">
        <v>279</v>
      </c>
      <c r="AA225" s="1" t="s">
        <v>165</v>
      </c>
      <c r="AB225" s="93">
        <v>3518</v>
      </c>
    </row>
    <row r="226" spans="5:28" x14ac:dyDescent="0.25">
      <c r="E226" s="2">
        <v>225</v>
      </c>
      <c r="F226" s="1" t="s">
        <v>703</v>
      </c>
      <c r="G226" s="1" t="s">
        <v>166</v>
      </c>
      <c r="H226">
        <v>2769</v>
      </c>
      <c r="I226">
        <v>2751</v>
      </c>
      <c r="J226" s="93">
        <v>54</v>
      </c>
      <c r="K226" s="93">
        <v>73</v>
      </c>
      <c r="L226" s="93">
        <v>8</v>
      </c>
      <c r="M226" s="93">
        <v>3875</v>
      </c>
      <c r="N226" s="93">
        <v>1415</v>
      </c>
      <c r="O226" s="93">
        <v>2783</v>
      </c>
      <c r="P226">
        <v>2737</v>
      </c>
      <c r="Q226">
        <v>1654</v>
      </c>
      <c r="R226">
        <v>404</v>
      </c>
      <c r="S226">
        <v>1352</v>
      </c>
      <c r="T226">
        <v>1319</v>
      </c>
      <c r="U226">
        <v>791</v>
      </c>
      <c r="X226">
        <v>5520</v>
      </c>
      <c r="Y226" s="93">
        <v>95</v>
      </c>
      <c r="AA226" s="1" t="s">
        <v>166</v>
      </c>
      <c r="AB226" s="93">
        <v>2783</v>
      </c>
    </row>
    <row r="227" spans="5:28" x14ac:dyDescent="0.25">
      <c r="E227" s="2">
        <v>226</v>
      </c>
      <c r="F227" s="1" t="s">
        <v>704</v>
      </c>
      <c r="G227" s="1" t="s">
        <v>167</v>
      </c>
      <c r="H227">
        <v>3563</v>
      </c>
      <c r="I227">
        <v>7761</v>
      </c>
      <c r="J227" s="93">
        <v>71</v>
      </c>
      <c r="K227" s="93">
        <v>82</v>
      </c>
      <c r="L227" s="93">
        <v>9</v>
      </c>
      <c r="M227" s="93">
        <v>8580</v>
      </c>
      <c r="N227" s="93">
        <v>2092</v>
      </c>
      <c r="O227" s="93">
        <v>5803</v>
      </c>
      <c r="P227">
        <v>5521</v>
      </c>
      <c r="Q227">
        <v>2666</v>
      </c>
      <c r="R227">
        <v>663</v>
      </c>
      <c r="S227">
        <v>2587</v>
      </c>
      <c r="T227">
        <v>3644</v>
      </c>
      <c r="U227">
        <v>1764</v>
      </c>
      <c r="X227">
        <v>11324</v>
      </c>
      <c r="Y227" s="93">
        <v>490</v>
      </c>
      <c r="AA227" s="1" t="s">
        <v>167</v>
      </c>
      <c r="AB227" s="93">
        <v>5803</v>
      </c>
    </row>
    <row r="228" spans="5:28" x14ac:dyDescent="0.25">
      <c r="E228" s="2">
        <v>227</v>
      </c>
      <c r="F228" s="1" t="s">
        <v>705</v>
      </c>
      <c r="G228" s="1" t="s">
        <v>168</v>
      </c>
      <c r="H228">
        <v>25419</v>
      </c>
      <c r="I228">
        <v>28548</v>
      </c>
      <c r="J228" s="93">
        <v>712</v>
      </c>
      <c r="K228" s="93">
        <v>2632</v>
      </c>
      <c r="L228" s="93">
        <v>53</v>
      </c>
      <c r="M228" s="93">
        <v>33713</v>
      </c>
      <c r="N228" s="93">
        <v>14535</v>
      </c>
      <c r="O228" s="93">
        <v>27498</v>
      </c>
      <c r="P228">
        <v>26469</v>
      </c>
      <c r="Q228">
        <v>17585</v>
      </c>
      <c r="R228">
        <v>4624</v>
      </c>
      <c r="S228">
        <v>14764</v>
      </c>
      <c r="T228">
        <v>11647</v>
      </c>
      <c r="U228">
        <v>5347</v>
      </c>
      <c r="X228">
        <v>53967</v>
      </c>
      <c r="Y228" s="93">
        <v>2322</v>
      </c>
      <c r="AA228" s="1" t="s">
        <v>168</v>
      </c>
      <c r="AB228" s="93">
        <v>27498</v>
      </c>
    </row>
    <row r="229" spans="5:28" x14ac:dyDescent="0.25">
      <c r="E229" s="2">
        <v>228</v>
      </c>
      <c r="F229" s="1" t="s">
        <v>706</v>
      </c>
      <c r="G229" s="1" t="s">
        <v>169</v>
      </c>
      <c r="H229">
        <v>11010</v>
      </c>
      <c r="I229">
        <v>3244</v>
      </c>
      <c r="J229" s="93">
        <v>178</v>
      </c>
      <c r="K229" s="93">
        <v>546</v>
      </c>
      <c r="L229" s="93">
        <v>57</v>
      </c>
      <c r="M229" s="93">
        <v>6477</v>
      </c>
      <c r="N229" s="93">
        <v>5483</v>
      </c>
      <c r="O229" s="93">
        <v>7147</v>
      </c>
      <c r="P229">
        <v>7107</v>
      </c>
      <c r="Q229">
        <v>4852</v>
      </c>
      <c r="R229">
        <v>1483</v>
      </c>
      <c r="S229">
        <v>4109</v>
      </c>
      <c r="T229">
        <v>2684</v>
      </c>
      <c r="U229">
        <v>1126</v>
      </c>
      <c r="X229">
        <v>14254</v>
      </c>
      <c r="Y229" s="93">
        <v>1513</v>
      </c>
      <c r="AA229" s="1" t="s">
        <v>169</v>
      </c>
      <c r="AB229" s="93">
        <v>7147</v>
      </c>
    </row>
    <row r="230" spans="5:28" x14ac:dyDescent="0.25">
      <c r="E230" s="2">
        <v>229</v>
      </c>
      <c r="F230" s="1" t="s">
        <v>707</v>
      </c>
      <c r="G230" s="1" t="s">
        <v>170</v>
      </c>
      <c r="H230">
        <v>44572</v>
      </c>
      <c r="I230">
        <v>39721</v>
      </c>
      <c r="J230" s="93">
        <v>565</v>
      </c>
      <c r="K230" s="93">
        <v>23385</v>
      </c>
      <c r="L230" s="93">
        <v>974</v>
      </c>
      <c r="M230" s="93">
        <v>27678</v>
      </c>
      <c r="N230" s="93">
        <v>26049</v>
      </c>
      <c r="O230" s="93">
        <v>43621</v>
      </c>
      <c r="P230">
        <v>40672</v>
      </c>
      <c r="Q230">
        <v>24504</v>
      </c>
      <c r="R230">
        <v>8140</v>
      </c>
      <c r="S230">
        <v>27035</v>
      </c>
      <c r="T230">
        <v>18395</v>
      </c>
      <c r="U230">
        <v>6219</v>
      </c>
      <c r="X230">
        <v>84293</v>
      </c>
      <c r="Y230" s="93">
        <v>5642</v>
      </c>
      <c r="AA230" s="1" t="s">
        <v>170</v>
      </c>
      <c r="AB230" s="93">
        <v>43621</v>
      </c>
    </row>
    <row r="231" spans="5:28" x14ac:dyDescent="0.25">
      <c r="E231" s="2">
        <v>230</v>
      </c>
      <c r="F231" s="1" t="s">
        <v>708</v>
      </c>
      <c r="G231" s="1" t="s">
        <v>171</v>
      </c>
      <c r="H231">
        <v>58730</v>
      </c>
      <c r="I231">
        <v>85456</v>
      </c>
      <c r="J231" s="93">
        <v>1396</v>
      </c>
      <c r="K231" s="93">
        <v>17099</v>
      </c>
      <c r="L231" s="93">
        <v>4535</v>
      </c>
      <c r="M231" s="93">
        <v>49309</v>
      </c>
      <c r="N231" s="93">
        <v>40181</v>
      </c>
      <c r="O231" s="93">
        <v>73043</v>
      </c>
      <c r="P231">
        <v>71143</v>
      </c>
      <c r="Q231">
        <v>37629</v>
      </c>
      <c r="R231">
        <v>13814</v>
      </c>
      <c r="S231">
        <v>44005</v>
      </c>
      <c r="T231">
        <v>34096</v>
      </c>
      <c r="U231">
        <v>14642</v>
      </c>
      <c r="X231">
        <v>144186</v>
      </c>
      <c r="Y231" s="93">
        <v>31666</v>
      </c>
      <c r="AA231" s="1" t="s">
        <v>171</v>
      </c>
      <c r="AB231" s="93">
        <v>73043</v>
      </c>
    </row>
    <row r="232" spans="5:28" x14ac:dyDescent="0.25">
      <c r="E232" s="2">
        <v>231</v>
      </c>
      <c r="F232" s="1" t="s">
        <v>709</v>
      </c>
      <c r="G232" s="1" t="s">
        <v>172</v>
      </c>
      <c r="H232">
        <v>3820</v>
      </c>
      <c r="I232">
        <v>7434</v>
      </c>
      <c r="J232" s="93">
        <v>205</v>
      </c>
      <c r="K232" s="93">
        <v>56</v>
      </c>
      <c r="L232" s="93">
        <v>18</v>
      </c>
      <c r="M232" s="93">
        <v>8334</v>
      </c>
      <c r="N232" s="93">
        <v>2516</v>
      </c>
      <c r="O232" s="93">
        <v>5727</v>
      </c>
      <c r="P232">
        <v>5527</v>
      </c>
      <c r="Q232">
        <v>2696</v>
      </c>
      <c r="R232">
        <v>775</v>
      </c>
      <c r="S232">
        <v>2750</v>
      </c>
      <c r="T232">
        <v>3349</v>
      </c>
      <c r="U232">
        <v>1684</v>
      </c>
      <c r="X232">
        <v>11254</v>
      </c>
      <c r="Y232" s="93">
        <v>125</v>
      </c>
      <c r="AA232" s="1" t="s">
        <v>172</v>
      </c>
      <c r="AB232" s="93">
        <v>5727</v>
      </c>
    </row>
    <row r="233" spans="5:28" x14ac:dyDescent="0.25">
      <c r="E233" s="2">
        <v>232</v>
      </c>
      <c r="F233" s="1" t="s">
        <v>710</v>
      </c>
      <c r="G233" s="1" t="s">
        <v>173</v>
      </c>
      <c r="H233">
        <v>28150</v>
      </c>
      <c r="I233">
        <v>50507</v>
      </c>
      <c r="J233" s="93">
        <v>1223</v>
      </c>
      <c r="K233" s="93">
        <v>5049</v>
      </c>
      <c r="L233" s="93">
        <v>284</v>
      </c>
      <c r="M233" s="93">
        <v>53259</v>
      </c>
      <c r="N233" s="93">
        <v>16490</v>
      </c>
      <c r="O233" s="93">
        <v>41633</v>
      </c>
      <c r="P233">
        <v>37024</v>
      </c>
      <c r="Q233">
        <v>21347</v>
      </c>
      <c r="R233">
        <v>5807</v>
      </c>
      <c r="S233">
        <v>17323</v>
      </c>
      <c r="T233">
        <v>16776</v>
      </c>
      <c r="U233">
        <v>17404</v>
      </c>
      <c r="X233">
        <v>78657</v>
      </c>
      <c r="Y233" s="93">
        <v>2352</v>
      </c>
      <c r="AA233" s="1" t="s">
        <v>173</v>
      </c>
      <c r="AB233" s="93">
        <v>41633</v>
      </c>
    </row>
    <row r="234" spans="5:28" x14ac:dyDescent="0.25">
      <c r="E234" s="2">
        <v>233</v>
      </c>
      <c r="F234" s="1" t="s">
        <v>711</v>
      </c>
      <c r="G234" s="1" t="s">
        <v>174</v>
      </c>
      <c r="H234">
        <v>3508</v>
      </c>
      <c r="I234">
        <v>20552</v>
      </c>
      <c r="J234" s="93">
        <v>102</v>
      </c>
      <c r="K234" s="93">
        <v>4547</v>
      </c>
      <c r="L234" s="93">
        <v>101</v>
      </c>
      <c r="M234" s="93">
        <v>5302</v>
      </c>
      <c r="N234" s="93">
        <v>3052</v>
      </c>
      <c r="O234" s="93">
        <v>12659</v>
      </c>
      <c r="P234">
        <v>11401</v>
      </c>
      <c r="Q234">
        <v>5825</v>
      </c>
      <c r="R234">
        <v>1720</v>
      </c>
      <c r="S234">
        <v>6512</v>
      </c>
      <c r="T234">
        <v>7473</v>
      </c>
      <c r="U234">
        <v>2530</v>
      </c>
      <c r="X234">
        <v>24060</v>
      </c>
      <c r="Y234" s="93">
        <v>10956</v>
      </c>
      <c r="AA234" s="1" t="s">
        <v>174</v>
      </c>
      <c r="AB234" s="93">
        <v>12659</v>
      </c>
    </row>
    <row r="235" spans="5:28" x14ac:dyDescent="0.25">
      <c r="E235" s="2">
        <v>234</v>
      </c>
      <c r="F235" s="1" t="s">
        <v>712</v>
      </c>
      <c r="G235" s="1" t="s">
        <v>175</v>
      </c>
      <c r="H235">
        <v>1632</v>
      </c>
      <c r="I235">
        <v>17874</v>
      </c>
      <c r="J235" s="93">
        <v>49</v>
      </c>
      <c r="K235" s="93">
        <v>229</v>
      </c>
      <c r="L235" s="93">
        <v>46</v>
      </c>
      <c r="M235" s="93">
        <v>16928</v>
      </c>
      <c r="N235" s="93">
        <v>1143</v>
      </c>
      <c r="O235" s="93">
        <v>9233</v>
      </c>
      <c r="P235">
        <v>10273</v>
      </c>
      <c r="Q235">
        <v>3188</v>
      </c>
      <c r="R235">
        <v>1147</v>
      </c>
      <c r="S235">
        <v>8516</v>
      </c>
      <c r="T235">
        <v>4898</v>
      </c>
      <c r="U235">
        <v>1757</v>
      </c>
      <c r="X235">
        <v>19506</v>
      </c>
      <c r="Y235" s="93">
        <v>1111</v>
      </c>
      <c r="AA235" s="1" t="s">
        <v>175</v>
      </c>
      <c r="AB235" s="93">
        <v>9233</v>
      </c>
    </row>
    <row r="236" spans="5:28" x14ac:dyDescent="0.25">
      <c r="E236" s="2">
        <v>235</v>
      </c>
      <c r="F236" s="1" t="s">
        <v>713</v>
      </c>
      <c r="G236" s="1" t="s">
        <v>176</v>
      </c>
      <c r="H236">
        <v>44091</v>
      </c>
      <c r="I236">
        <v>46082</v>
      </c>
      <c r="J236" s="93">
        <v>1118</v>
      </c>
      <c r="K236" s="93">
        <v>5226</v>
      </c>
      <c r="L236" s="93">
        <v>270</v>
      </c>
      <c r="M236" s="93">
        <v>55129</v>
      </c>
      <c r="N236" s="93">
        <v>26546</v>
      </c>
      <c r="O236" s="93">
        <v>45433</v>
      </c>
      <c r="P236">
        <v>44740</v>
      </c>
      <c r="Q236">
        <v>30816</v>
      </c>
      <c r="R236">
        <v>7805</v>
      </c>
      <c r="S236">
        <v>23243</v>
      </c>
      <c r="T236">
        <v>20157</v>
      </c>
      <c r="U236">
        <v>8152</v>
      </c>
      <c r="X236">
        <v>90173</v>
      </c>
      <c r="Y236" s="93">
        <v>1884</v>
      </c>
      <c r="AA236" s="1" t="s">
        <v>176</v>
      </c>
      <c r="AB236" s="93">
        <v>45433</v>
      </c>
    </row>
    <row r="237" spans="5:28" x14ac:dyDescent="0.25">
      <c r="E237" s="2">
        <v>236</v>
      </c>
      <c r="F237" s="1" t="s">
        <v>714</v>
      </c>
      <c r="G237" s="1" t="s">
        <v>177</v>
      </c>
      <c r="H237">
        <v>123</v>
      </c>
      <c r="I237">
        <v>1733</v>
      </c>
      <c r="J237" s="93">
        <v>3</v>
      </c>
      <c r="K237" s="93">
        <v>37</v>
      </c>
      <c r="L237" s="93">
        <v>1</v>
      </c>
      <c r="M237" s="93">
        <v>1713</v>
      </c>
      <c r="N237" s="93">
        <v>60</v>
      </c>
      <c r="O237" s="93">
        <v>947</v>
      </c>
      <c r="P237">
        <v>909</v>
      </c>
      <c r="Q237">
        <v>569</v>
      </c>
      <c r="R237">
        <v>87</v>
      </c>
      <c r="S237">
        <v>245</v>
      </c>
      <c r="T237">
        <v>660</v>
      </c>
      <c r="U237">
        <v>295</v>
      </c>
      <c r="X237">
        <v>1856</v>
      </c>
      <c r="Y237" s="93">
        <v>42</v>
      </c>
      <c r="AA237" s="1" t="s">
        <v>177</v>
      </c>
      <c r="AB237" s="93">
        <v>947</v>
      </c>
    </row>
    <row r="238" spans="5:28" x14ac:dyDescent="0.25">
      <c r="E238" s="2">
        <v>237</v>
      </c>
      <c r="F238" s="1" t="s">
        <v>715</v>
      </c>
      <c r="G238" s="1" t="s">
        <v>178</v>
      </c>
      <c r="H238">
        <v>25556</v>
      </c>
      <c r="I238">
        <v>27548</v>
      </c>
      <c r="J238" s="93">
        <v>542</v>
      </c>
      <c r="K238" s="93">
        <v>5887</v>
      </c>
      <c r="L238" s="93">
        <v>168</v>
      </c>
      <c r="M238" s="93">
        <v>27836</v>
      </c>
      <c r="N238" s="93">
        <v>14717</v>
      </c>
      <c r="O238" s="93">
        <v>27225</v>
      </c>
      <c r="P238">
        <v>25879</v>
      </c>
      <c r="Q238">
        <v>17913</v>
      </c>
      <c r="R238">
        <v>4903</v>
      </c>
      <c r="S238">
        <v>13837</v>
      </c>
      <c r="T238">
        <v>12357</v>
      </c>
      <c r="U238">
        <v>4094</v>
      </c>
      <c r="X238">
        <v>53104</v>
      </c>
      <c r="Y238" s="93">
        <v>3954</v>
      </c>
      <c r="AA238" s="1" t="s">
        <v>178</v>
      </c>
      <c r="AB238" s="93">
        <v>27225</v>
      </c>
    </row>
    <row r="239" spans="5:28" x14ac:dyDescent="0.25">
      <c r="E239" s="2">
        <v>238</v>
      </c>
      <c r="F239" s="1" t="s">
        <v>716</v>
      </c>
      <c r="G239" s="1" t="s">
        <v>179</v>
      </c>
      <c r="H239">
        <v>373</v>
      </c>
      <c r="I239">
        <v>10452</v>
      </c>
      <c r="J239" s="93">
        <v>7</v>
      </c>
      <c r="K239" s="93">
        <v>42</v>
      </c>
      <c r="L239" s="93">
        <v>23</v>
      </c>
      <c r="M239" s="93">
        <v>7178</v>
      </c>
      <c r="N239" s="93">
        <v>531</v>
      </c>
      <c r="O239" s="93">
        <v>5556</v>
      </c>
      <c r="P239">
        <v>5269</v>
      </c>
      <c r="Q239">
        <v>2979</v>
      </c>
      <c r="R239">
        <v>364</v>
      </c>
      <c r="S239">
        <v>1600</v>
      </c>
      <c r="T239">
        <v>3667</v>
      </c>
      <c r="U239">
        <v>2215</v>
      </c>
      <c r="X239">
        <v>10825</v>
      </c>
      <c r="Y239" s="93">
        <v>3044</v>
      </c>
      <c r="AA239" s="1" t="s">
        <v>179</v>
      </c>
      <c r="AB239" s="93">
        <v>5556</v>
      </c>
    </row>
    <row r="240" spans="5:28" x14ac:dyDescent="0.25">
      <c r="E240" s="2">
        <v>239</v>
      </c>
      <c r="F240" s="1" t="s">
        <v>717</v>
      </c>
      <c r="G240" s="1" t="s">
        <v>180</v>
      </c>
      <c r="H240">
        <v>22965</v>
      </c>
      <c r="I240">
        <v>11963</v>
      </c>
      <c r="J240" s="93">
        <v>617</v>
      </c>
      <c r="K240" s="93">
        <v>341</v>
      </c>
      <c r="L240" s="93">
        <v>63</v>
      </c>
      <c r="M240" s="93">
        <v>20761</v>
      </c>
      <c r="N240" s="93">
        <v>12217</v>
      </c>
      <c r="O240" s="93">
        <v>17578</v>
      </c>
      <c r="P240">
        <v>17350</v>
      </c>
      <c r="Q240">
        <v>11646</v>
      </c>
      <c r="R240">
        <v>2975</v>
      </c>
      <c r="S240">
        <v>9927</v>
      </c>
      <c r="T240">
        <v>7803</v>
      </c>
      <c r="U240">
        <v>2577</v>
      </c>
      <c r="X240">
        <v>34928</v>
      </c>
      <c r="Y240" s="93">
        <v>929</v>
      </c>
      <c r="AA240" s="1" t="s">
        <v>180</v>
      </c>
      <c r="AB240" s="93">
        <v>17578</v>
      </c>
    </row>
    <row r="241" spans="5:28" x14ac:dyDescent="0.25">
      <c r="E241" s="2">
        <v>240</v>
      </c>
      <c r="F241" s="1" t="s">
        <v>718</v>
      </c>
      <c r="G241" s="1" t="s">
        <v>181</v>
      </c>
      <c r="H241">
        <v>4858</v>
      </c>
      <c r="I241">
        <v>1081</v>
      </c>
      <c r="J241" s="93">
        <v>41</v>
      </c>
      <c r="K241" s="93">
        <v>37</v>
      </c>
      <c r="L241" s="93">
        <v>4</v>
      </c>
      <c r="M241" s="93">
        <v>3655</v>
      </c>
      <c r="N241" s="93">
        <v>2152</v>
      </c>
      <c r="O241" s="93">
        <v>3069</v>
      </c>
      <c r="P241">
        <v>2870</v>
      </c>
      <c r="Q241">
        <v>1972</v>
      </c>
      <c r="R241">
        <v>496</v>
      </c>
      <c r="S241">
        <v>1327</v>
      </c>
      <c r="T241">
        <v>1416</v>
      </c>
      <c r="U241">
        <v>728</v>
      </c>
      <c r="X241">
        <v>5939</v>
      </c>
      <c r="Y241" s="93">
        <v>50</v>
      </c>
      <c r="AA241" s="1" t="s">
        <v>181</v>
      </c>
      <c r="AB241" s="93">
        <v>3069</v>
      </c>
    </row>
    <row r="242" spans="5:28" x14ac:dyDescent="0.25">
      <c r="E242" s="2">
        <v>241</v>
      </c>
      <c r="F242" s="1" t="s">
        <v>719</v>
      </c>
      <c r="G242" s="1" t="s">
        <v>182</v>
      </c>
      <c r="H242">
        <v>2871</v>
      </c>
      <c r="I242">
        <v>3769</v>
      </c>
      <c r="J242" s="93">
        <v>74</v>
      </c>
      <c r="K242" s="93">
        <v>55</v>
      </c>
      <c r="L242" s="93">
        <v>13</v>
      </c>
      <c r="M242" s="93">
        <v>5125</v>
      </c>
      <c r="N242" s="93">
        <v>1276</v>
      </c>
      <c r="O242" s="93">
        <v>3427</v>
      </c>
      <c r="P242">
        <v>3213</v>
      </c>
      <c r="Q242">
        <v>2157</v>
      </c>
      <c r="R242">
        <v>545</v>
      </c>
      <c r="S242">
        <v>1784</v>
      </c>
      <c r="T242">
        <v>1438</v>
      </c>
      <c r="U242">
        <v>716</v>
      </c>
      <c r="X242">
        <v>6640</v>
      </c>
      <c r="Y242" s="93">
        <v>97</v>
      </c>
      <c r="AA242" s="1" t="s">
        <v>182</v>
      </c>
      <c r="AB242" s="93">
        <v>3427</v>
      </c>
    </row>
    <row r="243" spans="5:28" x14ac:dyDescent="0.25">
      <c r="E243" s="2">
        <v>242</v>
      </c>
      <c r="F243" s="1" t="s">
        <v>720</v>
      </c>
      <c r="G243" s="1" t="s">
        <v>183</v>
      </c>
      <c r="H243">
        <v>32411</v>
      </c>
      <c r="I243">
        <v>157581</v>
      </c>
      <c r="J243" s="93">
        <v>992</v>
      </c>
      <c r="K243" s="93">
        <v>1813</v>
      </c>
      <c r="L243" s="93">
        <v>635</v>
      </c>
      <c r="M243" s="93">
        <v>145661</v>
      </c>
      <c r="N243" s="93">
        <v>19821</v>
      </c>
      <c r="O243" s="93">
        <v>95732</v>
      </c>
      <c r="P243">
        <v>94260</v>
      </c>
      <c r="Q243">
        <v>41455</v>
      </c>
      <c r="R243">
        <v>13579</v>
      </c>
      <c r="S243">
        <v>54024</v>
      </c>
      <c r="T243">
        <v>53978</v>
      </c>
      <c r="U243">
        <v>26956</v>
      </c>
      <c r="X243">
        <v>189992</v>
      </c>
      <c r="Y243" s="93">
        <v>21070</v>
      </c>
      <c r="AA243" s="1" t="s">
        <v>183</v>
      </c>
      <c r="AB243" s="93">
        <v>95732</v>
      </c>
    </row>
    <row r="244" spans="5:28" x14ac:dyDescent="0.25">
      <c r="E244" s="2">
        <v>243</v>
      </c>
      <c r="F244" s="1" t="s">
        <v>721</v>
      </c>
      <c r="G244" s="1" t="s">
        <v>184</v>
      </c>
      <c r="H244">
        <v>56445</v>
      </c>
      <c r="I244">
        <v>1669</v>
      </c>
      <c r="J244" s="93">
        <v>752</v>
      </c>
      <c r="K244" s="93">
        <v>440</v>
      </c>
      <c r="L244" s="93">
        <v>28</v>
      </c>
      <c r="M244" s="93">
        <v>29776</v>
      </c>
      <c r="N244" s="93">
        <v>26725</v>
      </c>
      <c r="O244" s="93">
        <v>29118</v>
      </c>
      <c r="P244">
        <v>28996</v>
      </c>
      <c r="Q244">
        <v>19566</v>
      </c>
      <c r="R244">
        <v>5857</v>
      </c>
      <c r="S244">
        <v>17886</v>
      </c>
      <c r="T244">
        <v>10942</v>
      </c>
      <c r="U244">
        <v>3863</v>
      </c>
      <c r="X244">
        <v>58114</v>
      </c>
      <c r="Y244" s="93">
        <v>393</v>
      </c>
      <c r="AA244" s="1" t="s">
        <v>184</v>
      </c>
      <c r="AB244" s="93">
        <v>29118</v>
      </c>
    </row>
    <row r="245" spans="5:28" x14ac:dyDescent="0.25">
      <c r="E245" s="2">
        <v>244</v>
      </c>
      <c r="F245" s="1" t="s">
        <v>722</v>
      </c>
      <c r="G245" s="1" t="s">
        <v>185</v>
      </c>
      <c r="H245">
        <v>6527</v>
      </c>
      <c r="I245">
        <v>227</v>
      </c>
      <c r="J245" s="93">
        <v>77</v>
      </c>
      <c r="K245" s="93">
        <v>66</v>
      </c>
      <c r="L245" s="93">
        <v>6</v>
      </c>
      <c r="M245" s="93">
        <v>2300</v>
      </c>
      <c r="N245" s="93">
        <v>4266</v>
      </c>
      <c r="O245" s="93">
        <v>3192</v>
      </c>
      <c r="P245">
        <v>3562</v>
      </c>
      <c r="Q245">
        <v>2629</v>
      </c>
      <c r="R245">
        <v>780</v>
      </c>
      <c r="S245">
        <v>1924</v>
      </c>
      <c r="T245">
        <v>1089</v>
      </c>
      <c r="U245">
        <v>332</v>
      </c>
      <c r="X245">
        <v>6754</v>
      </c>
      <c r="Y245" s="93">
        <v>39</v>
      </c>
      <c r="AA245" s="1" t="s">
        <v>185</v>
      </c>
      <c r="AB245" s="93">
        <v>3192</v>
      </c>
    </row>
    <row r="246" spans="5:28" x14ac:dyDescent="0.25">
      <c r="E246" s="2">
        <v>245</v>
      </c>
      <c r="F246" s="1" t="s">
        <v>724</v>
      </c>
      <c r="G246" s="1" t="s">
        <v>187</v>
      </c>
      <c r="H246">
        <v>12893</v>
      </c>
      <c r="I246">
        <v>13431</v>
      </c>
      <c r="J246" s="93">
        <v>266</v>
      </c>
      <c r="K246" s="93">
        <v>1170</v>
      </c>
      <c r="L246" s="93">
        <v>188</v>
      </c>
      <c r="M246" s="93">
        <v>16467</v>
      </c>
      <c r="N246" s="93">
        <v>6502</v>
      </c>
      <c r="O246" s="93">
        <v>13090</v>
      </c>
      <c r="P246">
        <v>13234</v>
      </c>
      <c r="Q246">
        <v>7144</v>
      </c>
      <c r="R246">
        <v>3192</v>
      </c>
      <c r="S246">
        <v>7603</v>
      </c>
      <c r="T246">
        <v>6012</v>
      </c>
      <c r="U246">
        <v>2373</v>
      </c>
      <c r="X246">
        <v>26324</v>
      </c>
      <c r="Y246" s="93">
        <v>1731</v>
      </c>
      <c r="AA246" s="1" t="s">
        <v>187</v>
      </c>
      <c r="AB246" s="93">
        <v>13090</v>
      </c>
    </row>
    <row r="247" spans="5:28" x14ac:dyDescent="0.25">
      <c r="E247" s="2">
        <v>246</v>
      </c>
      <c r="F247" s="1" t="s">
        <v>723</v>
      </c>
      <c r="G247" s="1" t="s">
        <v>186</v>
      </c>
      <c r="H247">
        <v>11046</v>
      </c>
      <c r="I247">
        <v>3712</v>
      </c>
      <c r="J247" s="93">
        <v>154</v>
      </c>
      <c r="K247" s="93">
        <v>331</v>
      </c>
      <c r="L247" s="93">
        <v>13</v>
      </c>
      <c r="M247" s="93">
        <v>9298</v>
      </c>
      <c r="N247" s="93">
        <v>4592</v>
      </c>
      <c r="O247" s="93">
        <v>7545</v>
      </c>
      <c r="P247">
        <v>7213</v>
      </c>
      <c r="Q247">
        <v>5154</v>
      </c>
      <c r="R247">
        <v>1149</v>
      </c>
      <c r="S247">
        <v>4618</v>
      </c>
      <c r="T247">
        <v>2881</v>
      </c>
      <c r="U247">
        <v>956</v>
      </c>
      <c r="X247">
        <v>14758</v>
      </c>
      <c r="Y247" s="93">
        <v>370</v>
      </c>
      <c r="AA247" s="1" t="s">
        <v>186</v>
      </c>
      <c r="AB247" s="93">
        <v>7545</v>
      </c>
    </row>
    <row r="248" spans="5:28" x14ac:dyDescent="0.25">
      <c r="E248" s="2">
        <v>247</v>
      </c>
      <c r="F248" s="1" t="s">
        <v>725</v>
      </c>
      <c r="G248" s="1" t="s">
        <v>188</v>
      </c>
      <c r="H248">
        <v>209</v>
      </c>
      <c r="I248">
        <v>4749</v>
      </c>
      <c r="J248" s="93">
        <v>20</v>
      </c>
      <c r="K248" s="93">
        <v>29</v>
      </c>
      <c r="L248" s="93">
        <v>2</v>
      </c>
      <c r="M248" s="93">
        <v>4721</v>
      </c>
      <c r="N248" s="93">
        <v>103</v>
      </c>
      <c r="O248" s="93">
        <v>2686</v>
      </c>
      <c r="P248">
        <v>2272</v>
      </c>
      <c r="Q248">
        <v>326</v>
      </c>
      <c r="R248">
        <v>60</v>
      </c>
      <c r="S248">
        <v>283</v>
      </c>
      <c r="T248">
        <v>1558</v>
      </c>
      <c r="U248">
        <v>2731</v>
      </c>
      <c r="X248">
        <v>4958</v>
      </c>
      <c r="Y248" s="93">
        <v>83</v>
      </c>
      <c r="AA248" s="1" t="s">
        <v>188</v>
      </c>
      <c r="AB248" s="93">
        <v>2686</v>
      </c>
    </row>
    <row r="249" spans="5:28" x14ac:dyDescent="0.25">
      <c r="E249" s="2">
        <v>248</v>
      </c>
      <c r="F249" s="1" t="s">
        <v>726</v>
      </c>
      <c r="G249" s="1" t="s">
        <v>189</v>
      </c>
      <c r="H249">
        <v>51540</v>
      </c>
      <c r="I249">
        <v>24496</v>
      </c>
      <c r="J249" s="93">
        <v>741</v>
      </c>
      <c r="K249" s="93">
        <v>1805</v>
      </c>
      <c r="L249" s="93">
        <v>55</v>
      </c>
      <c r="M249" s="93">
        <v>46735</v>
      </c>
      <c r="N249" s="93">
        <v>25007</v>
      </c>
      <c r="O249" s="93">
        <v>38541</v>
      </c>
      <c r="P249">
        <v>37495</v>
      </c>
      <c r="Q249">
        <v>23984</v>
      </c>
      <c r="R249">
        <v>6142</v>
      </c>
      <c r="S249">
        <v>20705</v>
      </c>
      <c r="T249">
        <v>15793</v>
      </c>
      <c r="U249">
        <v>9412</v>
      </c>
      <c r="X249">
        <v>76036</v>
      </c>
      <c r="Y249" s="93">
        <v>1693</v>
      </c>
      <c r="AA249" s="1" t="s">
        <v>189</v>
      </c>
      <c r="AB249" s="93">
        <v>38541</v>
      </c>
    </row>
    <row r="250" spans="5:28" x14ac:dyDescent="0.25">
      <c r="E250" s="2">
        <v>249</v>
      </c>
      <c r="F250" s="1" t="s">
        <v>727</v>
      </c>
      <c r="G250" s="1" t="s">
        <v>190</v>
      </c>
      <c r="H250">
        <v>115</v>
      </c>
      <c r="I250">
        <v>104</v>
      </c>
      <c r="J250" s="93">
        <v>0</v>
      </c>
      <c r="K250" s="93">
        <v>1</v>
      </c>
      <c r="L250" s="93">
        <v>0</v>
      </c>
      <c r="M250" s="93">
        <v>129</v>
      </c>
      <c r="N250" s="93">
        <v>71</v>
      </c>
      <c r="O250" s="93">
        <v>105</v>
      </c>
      <c r="P250">
        <v>114</v>
      </c>
      <c r="Q250">
        <v>61</v>
      </c>
      <c r="R250">
        <v>23</v>
      </c>
      <c r="S250">
        <v>51</v>
      </c>
      <c r="T250">
        <v>62</v>
      </c>
      <c r="U250">
        <v>22</v>
      </c>
      <c r="X250">
        <v>219</v>
      </c>
      <c r="Y250" s="93">
        <v>18</v>
      </c>
      <c r="AA250" s="1" t="s">
        <v>190</v>
      </c>
      <c r="AB250" s="93">
        <v>105</v>
      </c>
    </row>
    <row r="251" spans="5:28" x14ac:dyDescent="0.25">
      <c r="E251" s="2">
        <v>250</v>
      </c>
      <c r="F251" s="1" t="s">
        <v>728</v>
      </c>
      <c r="G251" s="1" t="s">
        <v>191</v>
      </c>
      <c r="H251">
        <v>55449</v>
      </c>
      <c r="I251">
        <v>54224</v>
      </c>
      <c r="J251" s="93">
        <v>751</v>
      </c>
      <c r="K251" s="93">
        <v>48164</v>
      </c>
      <c r="L251" s="93">
        <v>350</v>
      </c>
      <c r="M251" s="93">
        <v>25562</v>
      </c>
      <c r="N251" s="93">
        <v>33362</v>
      </c>
      <c r="O251" s="93">
        <v>57535</v>
      </c>
      <c r="P251">
        <v>52138</v>
      </c>
      <c r="Q251">
        <v>31017</v>
      </c>
      <c r="R251">
        <v>10129</v>
      </c>
      <c r="S251">
        <v>31650</v>
      </c>
      <c r="T251">
        <v>26621</v>
      </c>
      <c r="U251">
        <v>10256</v>
      </c>
      <c r="X251">
        <v>109673</v>
      </c>
      <c r="Y251" s="93">
        <v>1484</v>
      </c>
      <c r="AA251" s="1" t="s">
        <v>191</v>
      </c>
      <c r="AB251" s="93">
        <v>57535</v>
      </c>
    </row>
    <row r="252" spans="5:28" x14ac:dyDescent="0.25">
      <c r="E252" s="2">
        <v>251</v>
      </c>
      <c r="F252" s="1" t="s">
        <v>729</v>
      </c>
      <c r="G252" s="1" t="s">
        <v>192</v>
      </c>
      <c r="H252">
        <v>1991</v>
      </c>
      <c r="I252">
        <v>5927</v>
      </c>
      <c r="J252" s="93">
        <v>173</v>
      </c>
      <c r="K252" s="93">
        <v>824</v>
      </c>
      <c r="L252" s="93">
        <v>21</v>
      </c>
      <c r="M252" s="93">
        <v>5826</v>
      </c>
      <c r="N252" s="93">
        <v>964</v>
      </c>
      <c r="O252" s="93">
        <v>1929</v>
      </c>
      <c r="P252">
        <v>5989</v>
      </c>
      <c r="Q252">
        <v>1192</v>
      </c>
      <c r="R252">
        <v>516</v>
      </c>
      <c r="S252">
        <v>2880</v>
      </c>
      <c r="T252">
        <v>2550</v>
      </c>
      <c r="U252">
        <v>780</v>
      </c>
      <c r="X252">
        <v>7918</v>
      </c>
      <c r="Y252" s="93">
        <v>110</v>
      </c>
      <c r="AA252" s="1" t="s">
        <v>192</v>
      </c>
      <c r="AB252" s="93">
        <v>1929</v>
      </c>
    </row>
    <row r="253" spans="5:28" x14ac:dyDescent="0.25">
      <c r="E253" s="2">
        <v>252</v>
      </c>
      <c r="F253" s="1" t="s">
        <v>730</v>
      </c>
      <c r="G253" s="1" t="s">
        <v>193</v>
      </c>
      <c r="H253">
        <v>19621</v>
      </c>
      <c r="I253">
        <v>192754</v>
      </c>
      <c r="J253" s="93">
        <v>355</v>
      </c>
      <c r="K253" s="93">
        <v>3718</v>
      </c>
      <c r="L253" s="93">
        <v>334</v>
      </c>
      <c r="M253" s="93">
        <v>107215</v>
      </c>
      <c r="N253" s="93">
        <v>17577</v>
      </c>
      <c r="O253" s="93">
        <v>108941</v>
      </c>
      <c r="P253">
        <v>103434</v>
      </c>
      <c r="Q253">
        <v>50257</v>
      </c>
      <c r="R253">
        <v>25802</v>
      </c>
      <c r="S253">
        <v>66670</v>
      </c>
      <c r="T253">
        <v>51185</v>
      </c>
      <c r="U253">
        <v>18461</v>
      </c>
      <c r="X253">
        <v>212375</v>
      </c>
      <c r="Y253" s="93">
        <v>83176</v>
      </c>
      <c r="AA253" s="1" t="s">
        <v>193</v>
      </c>
      <c r="AB253" s="93">
        <v>108941</v>
      </c>
    </row>
    <row r="254" spans="5:28" x14ac:dyDescent="0.25">
      <c r="E254" s="2">
        <v>253</v>
      </c>
      <c r="F254" s="1" t="s">
        <v>731</v>
      </c>
      <c r="G254" s="1" t="s">
        <v>194</v>
      </c>
      <c r="H254">
        <v>1288</v>
      </c>
      <c r="I254">
        <v>134</v>
      </c>
      <c r="J254" s="93">
        <v>29</v>
      </c>
      <c r="K254" s="93">
        <v>12</v>
      </c>
      <c r="L254" s="93">
        <v>8</v>
      </c>
      <c r="M254" s="93">
        <v>833</v>
      </c>
      <c r="N254" s="93">
        <v>506</v>
      </c>
      <c r="O254" s="93">
        <v>735</v>
      </c>
      <c r="P254">
        <v>687</v>
      </c>
      <c r="Q254">
        <v>404</v>
      </c>
      <c r="R254">
        <v>123</v>
      </c>
      <c r="S254">
        <v>397</v>
      </c>
      <c r="T254">
        <v>347</v>
      </c>
      <c r="U254">
        <v>151</v>
      </c>
      <c r="X254">
        <v>1422</v>
      </c>
      <c r="Y254" s="93">
        <v>34</v>
      </c>
      <c r="AA254" s="1" t="s">
        <v>194</v>
      </c>
      <c r="AB254" s="93">
        <v>735</v>
      </c>
    </row>
    <row r="255" spans="5:28" x14ac:dyDescent="0.25">
      <c r="E255" s="2">
        <v>254</v>
      </c>
      <c r="F255" s="1" t="s">
        <v>732</v>
      </c>
      <c r="G255" s="1" t="s">
        <v>195</v>
      </c>
      <c r="H255">
        <v>316</v>
      </c>
      <c r="I255">
        <v>488</v>
      </c>
      <c r="J255" s="93">
        <v>10</v>
      </c>
      <c r="K255" s="93">
        <v>10</v>
      </c>
      <c r="L255" s="93">
        <v>4</v>
      </c>
      <c r="M255" s="93">
        <v>542</v>
      </c>
      <c r="N255" s="93">
        <v>197</v>
      </c>
      <c r="O255" s="93">
        <v>388</v>
      </c>
      <c r="P255">
        <v>416</v>
      </c>
      <c r="Q255">
        <v>203</v>
      </c>
      <c r="R255">
        <v>59</v>
      </c>
      <c r="S255">
        <v>172</v>
      </c>
      <c r="T255">
        <v>235</v>
      </c>
      <c r="U255">
        <v>135</v>
      </c>
      <c r="X255">
        <v>804</v>
      </c>
      <c r="Y255" s="93">
        <v>41</v>
      </c>
      <c r="AA255" s="1" t="s">
        <v>195</v>
      </c>
      <c r="AB255" s="93">
        <v>388</v>
      </c>
    </row>
    <row r="256" spans="5:28" x14ac:dyDescent="0.25">
      <c r="E256" s="2">
        <v>255</v>
      </c>
      <c r="F256" s="1" t="s">
        <v>733</v>
      </c>
      <c r="G256" s="1" t="s">
        <v>196</v>
      </c>
      <c r="H256">
        <v>520</v>
      </c>
      <c r="I256">
        <v>4131</v>
      </c>
      <c r="J256" s="93">
        <v>94</v>
      </c>
      <c r="K256" s="93">
        <v>32</v>
      </c>
      <c r="L256" s="93">
        <v>4</v>
      </c>
      <c r="M256" s="93">
        <v>4090</v>
      </c>
      <c r="N256" s="93">
        <v>371</v>
      </c>
      <c r="O256" s="93">
        <v>2527</v>
      </c>
      <c r="P256">
        <v>2124</v>
      </c>
      <c r="Q256">
        <v>987</v>
      </c>
      <c r="R256">
        <v>264</v>
      </c>
      <c r="S256">
        <v>1030</v>
      </c>
      <c r="T256">
        <v>1197</v>
      </c>
      <c r="U256">
        <v>1173</v>
      </c>
      <c r="X256">
        <v>4651</v>
      </c>
      <c r="Y256" s="93">
        <v>60</v>
      </c>
      <c r="AA256" s="1" t="s">
        <v>196</v>
      </c>
      <c r="AB256" s="93">
        <v>2527</v>
      </c>
    </row>
    <row r="257" spans="5:28" x14ac:dyDescent="0.25">
      <c r="E257" s="2">
        <v>256</v>
      </c>
      <c r="F257" s="1" t="s">
        <v>734</v>
      </c>
      <c r="G257" s="1" t="s">
        <v>197</v>
      </c>
      <c r="H257">
        <v>9711</v>
      </c>
      <c r="I257">
        <v>3833</v>
      </c>
      <c r="J257" s="93">
        <v>173</v>
      </c>
      <c r="K257" s="93">
        <v>68</v>
      </c>
      <c r="L257" s="93">
        <v>14</v>
      </c>
      <c r="M257" s="93">
        <v>6860</v>
      </c>
      <c r="N257" s="93">
        <v>5338</v>
      </c>
      <c r="O257" s="93">
        <v>6787</v>
      </c>
      <c r="P257">
        <v>6757</v>
      </c>
      <c r="Q257">
        <v>4886</v>
      </c>
      <c r="R257">
        <v>1231</v>
      </c>
      <c r="S257">
        <v>3870</v>
      </c>
      <c r="T257">
        <v>2580</v>
      </c>
      <c r="U257">
        <v>977</v>
      </c>
      <c r="X257">
        <v>13544</v>
      </c>
      <c r="Y257" s="93">
        <v>1091</v>
      </c>
      <c r="AA257" s="1" t="s">
        <v>197</v>
      </c>
      <c r="AB257" s="93">
        <v>6787</v>
      </c>
    </row>
    <row r="258" spans="5:28" x14ac:dyDescent="0.25">
      <c r="E258" s="2">
        <v>257</v>
      </c>
      <c r="F258" s="1" t="s">
        <v>735</v>
      </c>
      <c r="G258" s="1" t="s">
        <v>198</v>
      </c>
      <c r="H258">
        <v>11266</v>
      </c>
      <c r="I258">
        <v>1608</v>
      </c>
      <c r="J258" s="93">
        <v>347</v>
      </c>
      <c r="K258" s="93">
        <v>150</v>
      </c>
      <c r="L258" s="93">
        <v>8</v>
      </c>
      <c r="M258" s="93">
        <v>6173</v>
      </c>
      <c r="N258" s="93">
        <v>6024</v>
      </c>
      <c r="O258" s="93">
        <v>5969</v>
      </c>
      <c r="P258">
        <v>6905</v>
      </c>
      <c r="Q258">
        <v>4632</v>
      </c>
      <c r="R258">
        <v>1561</v>
      </c>
      <c r="S258">
        <v>3937</v>
      </c>
      <c r="T258">
        <v>1984</v>
      </c>
      <c r="U258">
        <v>760</v>
      </c>
      <c r="X258">
        <v>12874</v>
      </c>
      <c r="Y258" s="93">
        <v>172</v>
      </c>
      <c r="AA258" s="1" t="s">
        <v>198</v>
      </c>
      <c r="AB258" s="93">
        <v>5969</v>
      </c>
    </row>
    <row r="259" spans="5:28" x14ac:dyDescent="0.25">
      <c r="E259" s="2">
        <v>258</v>
      </c>
      <c r="F259" s="1" t="s">
        <v>736</v>
      </c>
      <c r="G259" s="1" t="s">
        <v>199</v>
      </c>
      <c r="H259">
        <v>4883</v>
      </c>
      <c r="I259">
        <v>6499</v>
      </c>
      <c r="J259" s="93">
        <v>146</v>
      </c>
      <c r="K259" s="93">
        <v>62</v>
      </c>
      <c r="L259" s="93">
        <v>21</v>
      </c>
      <c r="M259" s="93">
        <v>8576</v>
      </c>
      <c r="N259" s="93">
        <v>2194</v>
      </c>
      <c r="O259" s="93">
        <v>5900</v>
      </c>
      <c r="P259">
        <v>5482</v>
      </c>
      <c r="Q259">
        <v>3535</v>
      </c>
      <c r="R259">
        <v>876</v>
      </c>
      <c r="S259">
        <v>2899</v>
      </c>
      <c r="T259">
        <v>2618</v>
      </c>
      <c r="U259">
        <v>1454</v>
      </c>
      <c r="X259">
        <v>11382</v>
      </c>
      <c r="Y259" s="93">
        <v>383</v>
      </c>
      <c r="AA259" s="1" t="s">
        <v>199</v>
      </c>
      <c r="AB259" s="93">
        <v>5900</v>
      </c>
    </row>
    <row r="260" spans="5:28" x14ac:dyDescent="0.25">
      <c r="E260" s="2">
        <v>259</v>
      </c>
      <c r="F260" s="1" t="s">
        <v>737</v>
      </c>
      <c r="G260" s="1" t="s">
        <v>200</v>
      </c>
      <c r="H260">
        <v>1267</v>
      </c>
      <c r="I260">
        <v>18979</v>
      </c>
      <c r="J260" s="93">
        <v>24</v>
      </c>
      <c r="K260" s="93">
        <v>109</v>
      </c>
      <c r="L260" s="93">
        <v>5</v>
      </c>
      <c r="M260" s="93">
        <v>13959</v>
      </c>
      <c r="N260" s="93">
        <v>935</v>
      </c>
      <c r="O260" s="93">
        <v>10399</v>
      </c>
      <c r="P260">
        <v>9847</v>
      </c>
      <c r="Q260">
        <v>5638</v>
      </c>
      <c r="R260">
        <v>1040</v>
      </c>
      <c r="S260">
        <v>3157</v>
      </c>
      <c r="T260">
        <v>7224</v>
      </c>
      <c r="U260">
        <v>3187</v>
      </c>
      <c r="X260">
        <v>20246</v>
      </c>
      <c r="Y260" s="93">
        <v>5214</v>
      </c>
      <c r="AA260" s="1" t="s">
        <v>200</v>
      </c>
      <c r="AB260" s="93">
        <v>10399</v>
      </c>
    </row>
    <row r="261" spans="5:28" x14ac:dyDescent="0.25">
      <c r="E261" s="2">
        <v>260</v>
      </c>
      <c r="F261" s="1" t="s">
        <v>743</v>
      </c>
      <c r="G261" s="1" t="s">
        <v>206</v>
      </c>
      <c r="H261">
        <v>34449</v>
      </c>
      <c r="I261">
        <v>25790</v>
      </c>
      <c r="J261" s="93">
        <v>531</v>
      </c>
      <c r="K261" s="93">
        <v>1025</v>
      </c>
      <c r="L261" s="93">
        <v>103</v>
      </c>
      <c r="M261" s="93">
        <v>35147</v>
      </c>
      <c r="N261" s="93">
        <v>17780</v>
      </c>
      <c r="O261" s="93">
        <v>30574</v>
      </c>
      <c r="P261">
        <v>29665</v>
      </c>
      <c r="Q261">
        <v>16994</v>
      </c>
      <c r="R261">
        <v>5421</v>
      </c>
      <c r="S261">
        <v>17349</v>
      </c>
      <c r="T261">
        <v>13926</v>
      </c>
      <c r="U261">
        <v>6549</v>
      </c>
      <c r="X261">
        <v>60239</v>
      </c>
      <c r="Y261" s="93">
        <v>5653</v>
      </c>
      <c r="AA261" s="1" t="s">
        <v>206</v>
      </c>
      <c r="AB261" s="93">
        <v>30574</v>
      </c>
    </row>
    <row r="262" spans="5:28" x14ac:dyDescent="0.25">
      <c r="E262" s="2">
        <v>261</v>
      </c>
      <c r="F262" s="1" t="s">
        <v>744</v>
      </c>
      <c r="G262" s="1" t="s">
        <v>207</v>
      </c>
      <c r="H262">
        <v>1254</v>
      </c>
      <c r="I262">
        <v>4071</v>
      </c>
      <c r="J262" s="93">
        <v>26</v>
      </c>
      <c r="K262" s="93">
        <v>47</v>
      </c>
      <c r="L262" s="93">
        <v>6</v>
      </c>
      <c r="M262" s="93">
        <v>3855</v>
      </c>
      <c r="N262" s="93">
        <v>550</v>
      </c>
      <c r="O262" s="93">
        <v>2674</v>
      </c>
      <c r="P262">
        <v>2651</v>
      </c>
      <c r="Q262">
        <v>1092</v>
      </c>
      <c r="R262">
        <v>397</v>
      </c>
      <c r="S262">
        <v>938</v>
      </c>
      <c r="T262">
        <v>1862</v>
      </c>
      <c r="U262">
        <v>1036</v>
      </c>
      <c r="X262">
        <v>5325</v>
      </c>
      <c r="Y262" s="93">
        <v>841</v>
      </c>
      <c r="AA262" s="1" t="s">
        <v>207</v>
      </c>
      <c r="AB262" s="93">
        <v>2674</v>
      </c>
    </row>
    <row r="263" spans="5:28" x14ac:dyDescent="0.25">
      <c r="E263" s="2">
        <v>262</v>
      </c>
      <c r="F263" s="1" t="s">
        <v>749</v>
      </c>
      <c r="G263" s="1" t="s">
        <v>212</v>
      </c>
      <c r="H263">
        <v>11696</v>
      </c>
      <c r="I263">
        <v>45369</v>
      </c>
      <c r="J263" s="93">
        <v>431</v>
      </c>
      <c r="K263" s="93">
        <v>4399</v>
      </c>
      <c r="L263" s="93">
        <v>318</v>
      </c>
      <c r="M263" s="93">
        <v>40964</v>
      </c>
      <c r="N263" s="93">
        <v>7664</v>
      </c>
      <c r="O263" s="93">
        <v>29902</v>
      </c>
      <c r="P263">
        <v>27163</v>
      </c>
      <c r="Q263">
        <v>11728</v>
      </c>
      <c r="R263">
        <v>5832</v>
      </c>
      <c r="S263">
        <v>16792</v>
      </c>
      <c r="T263">
        <v>14625</v>
      </c>
      <c r="U263">
        <v>8088</v>
      </c>
      <c r="X263">
        <v>57065</v>
      </c>
      <c r="Y263" s="93">
        <v>3289</v>
      </c>
      <c r="AA263" s="1" t="s">
        <v>212</v>
      </c>
      <c r="AB263" s="93">
        <v>29902</v>
      </c>
    </row>
    <row r="264" spans="5:28" x14ac:dyDescent="0.25">
      <c r="E264" s="2">
        <v>263</v>
      </c>
      <c r="F264" s="1" t="s">
        <v>750</v>
      </c>
      <c r="G264" s="1" t="s">
        <v>213</v>
      </c>
      <c r="H264">
        <v>19272</v>
      </c>
      <c r="I264">
        <v>29255</v>
      </c>
      <c r="J264" s="93">
        <v>394</v>
      </c>
      <c r="K264" s="93">
        <v>1099</v>
      </c>
      <c r="L264" s="93">
        <v>142</v>
      </c>
      <c r="M264" s="93">
        <v>29462</v>
      </c>
      <c r="N264" s="93">
        <v>8780</v>
      </c>
      <c r="O264" s="93">
        <v>25247</v>
      </c>
      <c r="P264">
        <v>23280</v>
      </c>
      <c r="Q264">
        <v>11246</v>
      </c>
      <c r="R264">
        <v>6092</v>
      </c>
      <c r="S264">
        <v>11609</v>
      </c>
      <c r="T264">
        <v>12203</v>
      </c>
      <c r="U264">
        <v>7377</v>
      </c>
      <c r="X264">
        <v>48527</v>
      </c>
      <c r="Y264" s="93">
        <v>8650</v>
      </c>
      <c r="AA264" s="1" t="s">
        <v>213</v>
      </c>
      <c r="AB264" s="93">
        <v>25247</v>
      </c>
    </row>
    <row r="265" spans="5:28" x14ac:dyDescent="0.25">
      <c r="E265" s="2">
        <v>264</v>
      </c>
      <c r="F265" s="1" t="s">
        <v>752</v>
      </c>
      <c r="G265" s="1" t="s">
        <v>215</v>
      </c>
      <c r="H265">
        <v>2487</v>
      </c>
      <c r="I265">
        <v>13081</v>
      </c>
      <c r="J265" s="93">
        <v>56</v>
      </c>
      <c r="K265" s="93">
        <v>802</v>
      </c>
      <c r="L265" s="93">
        <v>41</v>
      </c>
      <c r="M265" s="93">
        <v>5762</v>
      </c>
      <c r="N265" s="93">
        <v>1424</v>
      </c>
      <c r="O265" s="93">
        <v>8047</v>
      </c>
      <c r="P265">
        <v>7521</v>
      </c>
      <c r="Q265">
        <v>3669</v>
      </c>
      <c r="R265">
        <v>1172</v>
      </c>
      <c r="S265">
        <v>3805</v>
      </c>
      <c r="T265">
        <v>4445</v>
      </c>
      <c r="U265">
        <v>2477</v>
      </c>
      <c r="X265">
        <v>15568</v>
      </c>
      <c r="Y265" s="93">
        <v>7483</v>
      </c>
      <c r="AA265" s="1" t="s">
        <v>215</v>
      </c>
      <c r="AB265" s="93">
        <v>8047</v>
      </c>
    </row>
    <row r="266" spans="5:28" x14ac:dyDescent="0.25">
      <c r="E266" s="2">
        <v>265</v>
      </c>
      <c r="F266" s="1" t="s">
        <v>753</v>
      </c>
      <c r="G266" s="1" t="s">
        <v>216</v>
      </c>
      <c r="H266">
        <v>33896</v>
      </c>
      <c r="I266">
        <v>5920</v>
      </c>
      <c r="J266" s="93">
        <v>430</v>
      </c>
      <c r="K266" s="93">
        <v>558</v>
      </c>
      <c r="L266" s="93">
        <v>42</v>
      </c>
      <c r="M266" s="93">
        <v>19658</v>
      </c>
      <c r="N266" s="93">
        <v>15772</v>
      </c>
      <c r="O266" s="93">
        <v>19937</v>
      </c>
      <c r="P266">
        <v>19879</v>
      </c>
      <c r="Q266">
        <v>12097</v>
      </c>
      <c r="R266">
        <v>3966</v>
      </c>
      <c r="S266">
        <v>11468</v>
      </c>
      <c r="T266">
        <v>8619</v>
      </c>
      <c r="U266">
        <v>3666</v>
      </c>
      <c r="X266">
        <v>39816</v>
      </c>
      <c r="Y266" s="93">
        <v>3356</v>
      </c>
      <c r="AA266" s="1" t="s">
        <v>216</v>
      </c>
      <c r="AB266" s="93">
        <v>19937</v>
      </c>
    </row>
    <row r="267" spans="5:28" x14ac:dyDescent="0.25">
      <c r="E267" s="2">
        <v>266</v>
      </c>
      <c r="F267" s="1" t="s">
        <v>754</v>
      </c>
      <c r="G267" s="1" t="s">
        <v>217</v>
      </c>
      <c r="H267">
        <v>11339</v>
      </c>
      <c r="I267">
        <v>26128</v>
      </c>
      <c r="J267" s="93">
        <v>230</v>
      </c>
      <c r="K267" s="93">
        <v>713</v>
      </c>
      <c r="L267" s="93">
        <v>41</v>
      </c>
      <c r="M267" s="93">
        <v>29489</v>
      </c>
      <c r="N267" s="93">
        <v>5818</v>
      </c>
      <c r="O267" s="93">
        <v>19364</v>
      </c>
      <c r="P267">
        <v>18103</v>
      </c>
      <c r="Q267">
        <v>8690</v>
      </c>
      <c r="R267">
        <v>2027</v>
      </c>
      <c r="S267">
        <v>7696</v>
      </c>
      <c r="T267">
        <v>11238</v>
      </c>
      <c r="U267">
        <v>7816</v>
      </c>
      <c r="X267">
        <v>37467</v>
      </c>
      <c r="Y267" s="93">
        <v>1176</v>
      </c>
      <c r="AA267" s="1" t="s">
        <v>217</v>
      </c>
      <c r="AB267" s="93">
        <v>19364</v>
      </c>
    </row>
    <row r="268" spans="5:28" x14ac:dyDescent="0.25">
      <c r="E268" s="2">
        <v>267</v>
      </c>
      <c r="F268" s="1" t="s">
        <v>757</v>
      </c>
      <c r="G268" s="1" t="s">
        <v>220</v>
      </c>
      <c r="H268">
        <v>9635</v>
      </c>
      <c r="I268">
        <v>21428</v>
      </c>
      <c r="J268" s="93">
        <v>265</v>
      </c>
      <c r="K268" s="93">
        <v>1065</v>
      </c>
      <c r="L268" s="93">
        <v>61</v>
      </c>
      <c r="M268" s="93">
        <v>23057</v>
      </c>
      <c r="N268" s="93">
        <v>4234</v>
      </c>
      <c r="O268" s="93">
        <v>16359</v>
      </c>
      <c r="P268">
        <v>14704</v>
      </c>
      <c r="Q268">
        <v>7129</v>
      </c>
      <c r="R268">
        <v>2582</v>
      </c>
      <c r="S268">
        <v>6678</v>
      </c>
      <c r="T268">
        <v>9417</v>
      </c>
      <c r="U268">
        <v>5257</v>
      </c>
      <c r="X268">
        <v>31063</v>
      </c>
      <c r="Y268" s="93">
        <v>2381</v>
      </c>
      <c r="AA268" s="1" t="s">
        <v>220</v>
      </c>
      <c r="AB268" s="93">
        <v>16359</v>
      </c>
    </row>
    <row r="269" spans="5:28" x14ac:dyDescent="0.25">
      <c r="E269" s="2">
        <v>268</v>
      </c>
      <c r="F269" s="1" t="s">
        <v>738</v>
      </c>
      <c r="G269" s="1" t="s">
        <v>201</v>
      </c>
      <c r="H269">
        <v>1388</v>
      </c>
      <c r="I269">
        <v>22505</v>
      </c>
      <c r="J269" s="93">
        <v>66</v>
      </c>
      <c r="K269" s="93">
        <v>166</v>
      </c>
      <c r="L269" s="93">
        <v>27</v>
      </c>
      <c r="M269" s="93">
        <v>20232</v>
      </c>
      <c r="N269" s="93">
        <v>1240</v>
      </c>
      <c r="O269" s="93">
        <v>12284</v>
      </c>
      <c r="P269">
        <v>11609</v>
      </c>
      <c r="Q269">
        <v>6251</v>
      </c>
      <c r="R269">
        <v>925</v>
      </c>
      <c r="S269">
        <v>4676</v>
      </c>
      <c r="T269">
        <v>8069</v>
      </c>
      <c r="U269">
        <v>3972</v>
      </c>
      <c r="X269">
        <v>23893</v>
      </c>
      <c r="Y269" s="93">
        <v>2162</v>
      </c>
      <c r="AA269" s="1" t="s">
        <v>201</v>
      </c>
      <c r="AB269" s="93">
        <v>12284</v>
      </c>
    </row>
    <row r="270" spans="5:28" x14ac:dyDescent="0.25">
      <c r="E270" s="2">
        <v>269</v>
      </c>
      <c r="F270" s="1" t="s">
        <v>739</v>
      </c>
      <c r="G270" s="1" t="s">
        <v>202</v>
      </c>
      <c r="H270">
        <v>1650</v>
      </c>
      <c r="I270">
        <v>21073</v>
      </c>
      <c r="J270" s="93">
        <v>61</v>
      </c>
      <c r="K270" s="93">
        <v>178</v>
      </c>
      <c r="L270" s="93">
        <v>15</v>
      </c>
      <c r="M270" s="93">
        <v>20645</v>
      </c>
      <c r="N270" s="93">
        <v>1013</v>
      </c>
      <c r="O270" s="93">
        <v>11325</v>
      </c>
      <c r="P270">
        <v>11398</v>
      </c>
      <c r="Q270">
        <v>3862</v>
      </c>
      <c r="R270">
        <v>887</v>
      </c>
      <c r="S270">
        <v>5321</v>
      </c>
      <c r="T270">
        <v>8490</v>
      </c>
      <c r="U270">
        <v>4163</v>
      </c>
      <c r="X270">
        <v>22723</v>
      </c>
      <c r="Y270" s="93">
        <v>811</v>
      </c>
      <c r="AA270" s="1" t="s">
        <v>202</v>
      </c>
      <c r="AB270" s="93">
        <v>11325</v>
      </c>
    </row>
    <row r="271" spans="5:28" x14ac:dyDescent="0.25">
      <c r="E271" s="2">
        <v>270</v>
      </c>
      <c r="F271" s="1" t="s">
        <v>740</v>
      </c>
      <c r="G271" s="1" t="s">
        <v>203</v>
      </c>
      <c r="H271">
        <v>6242</v>
      </c>
      <c r="I271">
        <v>24102</v>
      </c>
      <c r="J271" s="93">
        <v>101</v>
      </c>
      <c r="K271" s="93">
        <v>420</v>
      </c>
      <c r="L271" s="93">
        <v>58</v>
      </c>
      <c r="M271" s="93">
        <v>22045</v>
      </c>
      <c r="N271" s="93">
        <v>3891</v>
      </c>
      <c r="O271" s="93">
        <v>15523</v>
      </c>
      <c r="P271">
        <v>14821</v>
      </c>
      <c r="Q271">
        <v>7202</v>
      </c>
      <c r="R271">
        <v>2177</v>
      </c>
      <c r="S271">
        <v>7638</v>
      </c>
      <c r="T271">
        <v>9437</v>
      </c>
      <c r="U271">
        <v>3890</v>
      </c>
      <c r="X271">
        <v>30344</v>
      </c>
      <c r="Y271" s="93">
        <v>3829</v>
      </c>
      <c r="AA271" s="1" t="s">
        <v>203</v>
      </c>
      <c r="AB271" s="93">
        <v>15523</v>
      </c>
    </row>
    <row r="272" spans="5:28" x14ac:dyDescent="0.25">
      <c r="E272" s="2">
        <v>271</v>
      </c>
      <c r="F272" s="1" t="s">
        <v>741</v>
      </c>
      <c r="G272" s="1" t="s">
        <v>204</v>
      </c>
      <c r="H272">
        <v>8761</v>
      </c>
      <c r="I272">
        <v>54218</v>
      </c>
      <c r="J272" s="93">
        <v>219</v>
      </c>
      <c r="K272" s="93">
        <v>777</v>
      </c>
      <c r="L272" s="93">
        <v>87</v>
      </c>
      <c r="M272" s="93">
        <v>50625</v>
      </c>
      <c r="N272" s="93">
        <v>5812</v>
      </c>
      <c r="O272" s="93">
        <v>32461</v>
      </c>
      <c r="P272">
        <v>30518</v>
      </c>
      <c r="Q272">
        <v>15055</v>
      </c>
      <c r="R272">
        <v>3883</v>
      </c>
      <c r="S272">
        <v>14667</v>
      </c>
      <c r="T272">
        <v>21177</v>
      </c>
      <c r="U272">
        <v>8197</v>
      </c>
      <c r="X272">
        <v>62979</v>
      </c>
      <c r="Y272" s="93">
        <v>5459</v>
      </c>
      <c r="AA272" s="1" t="s">
        <v>204</v>
      </c>
      <c r="AB272" s="93">
        <v>32461</v>
      </c>
    </row>
    <row r="273" spans="5:28" x14ac:dyDescent="0.25">
      <c r="E273" s="2">
        <v>272</v>
      </c>
      <c r="F273" s="1" t="s">
        <v>742</v>
      </c>
      <c r="G273" s="1" t="s">
        <v>205</v>
      </c>
      <c r="H273">
        <v>650</v>
      </c>
      <c r="I273">
        <v>15542</v>
      </c>
      <c r="J273" s="93">
        <v>24</v>
      </c>
      <c r="K273" s="93">
        <v>110</v>
      </c>
      <c r="L273" s="93">
        <v>10</v>
      </c>
      <c r="M273" s="93">
        <v>14133</v>
      </c>
      <c r="N273" s="93">
        <v>291</v>
      </c>
      <c r="O273" s="93">
        <v>10437</v>
      </c>
      <c r="P273">
        <v>5755</v>
      </c>
      <c r="Q273">
        <v>51</v>
      </c>
      <c r="R273">
        <v>53</v>
      </c>
      <c r="S273">
        <v>266</v>
      </c>
      <c r="T273">
        <v>2948</v>
      </c>
      <c r="U273">
        <v>12874</v>
      </c>
      <c r="X273">
        <v>16192</v>
      </c>
      <c r="Y273" s="93">
        <v>1624</v>
      </c>
      <c r="AA273" s="1" t="s">
        <v>205</v>
      </c>
      <c r="AB273" s="93">
        <v>10437</v>
      </c>
    </row>
    <row r="274" spans="5:28" x14ac:dyDescent="0.25">
      <c r="E274" s="2">
        <v>273</v>
      </c>
      <c r="F274" s="1" t="s">
        <v>745</v>
      </c>
      <c r="G274" s="1" t="s">
        <v>208</v>
      </c>
      <c r="H274">
        <v>25073</v>
      </c>
      <c r="I274">
        <v>26748</v>
      </c>
      <c r="J274" s="93">
        <v>483</v>
      </c>
      <c r="K274" s="93">
        <v>2738</v>
      </c>
      <c r="L274" s="93">
        <v>174</v>
      </c>
      <c r="M274" s="93">
        <v>31067</v>
      </c>
      <c r="N274" s="93">
        <v>14363</v>
      </c>
      <c r="O274" s="93">
        <v>25856</v>
      </c>
      <c r="P274">
        <v>25965</v>
      </c>
      <c r="Q274">
        <v>17877</v>
      </c>
      <c r="R274">
        <v>4374</v>
      </c>
      <c r="S274">
        <v>15731</v>
      </c>
      <c r="T274">
        <v>10874</v>
      </c>
      <c r="U274">
        <v>2965</v>
      </c>
      <c r="X274">
        <v>51821</v>
      </c>
      <c r="Y274" s="93">
        <v>2996</v>
      </c>
      <c r="AA274" s="1" t="s">
        <v>208</v>
      </c>
      <c r="AB274" s="93">
        <v>25856</v>
      </c>
    </row>
    <row r="275" spans="5:28" x14ac:dyDescent="0.25">
      <c r="E275" s="2">
        <v>274</v>
      </c>
      <c r="F275" s="1" t="s">
        <v>746</v>
      </c>
      <c r="G275" s="1" t="s">
        <v>209</v>
      </c>
      <c r="H275">
        <v>19024</v>
      </c>
      <c r="I275">
        <v>58240</v>
      </c>
      <c r="J275" s="93">
        <v>384</v>
      </c>
      <c r="K275" s="93">
        <v>1295</v>
      </c>
      <c r="L275" s="93">
        <v>191</v>
      </c>
      <c r="M275" s="93">
        <v>54341</v>
      </c>
      <c r="N275" s="93">
        <v>10938</v>
      </c>
      <c r="O275" s="93">
        <v>38889</v>
      </c>
      <c r="P275">
        <v>38375</v>
      </c>
      <c r="Q275">
        <v>20215</v>
      </c>
      <c r="R275">
        <v>5675</v>
      </c>
      <c r="S275">
        <v>22099</v>
      </c>
      <c r="T275">
        <v>22184</v>
      </c>
      <c r="U275">
        <v>7091</v>
      </c>
      <c r="X275">
        <v>77264</v>
      </c>
      <c r="Y275" s="93">
        <v>10115</v>
      </c>
      <c r="AA275" s="1" t="s">
        <v>209</v>
      </c>
      <c r="AB275" s="93">
        <v>38889</v>
      </c>
    </row>
    <row r="276" spans="5:28" x14ac:dyDescent="0.25">
      <c r="E276" s="2">
        <v>275</v>
      </c>
      <c r="F276" s="1" t="s">
        <v>747</v>
      </c>
      <c r="G276" s="1" t="s">
        <v>210</v>
      </c>
      <c r="H276">
        <v>799</v>
      </c>
      <c r="I276">
        <v>3954</v>
      </c>
      <c r="J276" s="93">
        <v>147</v>
      </c>
      <c r="K276" s="93">
        <v>46</v>
      </c>
      <c r="L276" s="93">
        <v>5</v>
      </c>
      <c r="M276" s="93">
        <v>3932</v>
      </c>
      <c r="N276" s="93">
        <v>524</v>
      </c>
      <c r="O276" s="93">
        <v>2491</v>
      </c>
      <c r="P276">
        <v>2262</v>
      </c>
      <c r="Q276">
        <v>1090</v>
      </c>
      <c r="R276">
        <v>293</v>
      </c>
      <c r="S276">
        <v>1033</v>
      </c>
      <c r="T276">
        <v>1384</v>
      </c>
      <c r="U276">
        <v>953</v>
      </c>
      <c r="X276">
        <v>4753</v>
      </c>
      <c r="Y276" s="93">
        <v>99</v>
      </c>
      <c r="AA276" s="1" t="s">
        <v>210</v>
      </c>
      <c r="AB276" s="93">
        <v>2491</v>
      </c>
    </row>
    <row r="277" spans="5:28" x14ac:dyDescent="0.25">
      <c r="E277" s="2">
        <v>276</v>
      </c>
      <c r="F277" s="1" t="s">
        <v>748</v>
      </c>
      <c r="G277" s="1" t="s">
        <v>211</v>
      </c>
      <c r="H277">
        <v>24101</v>
      </c>
      <c r="I277">
        <v>55947</v>
      </c>
      <c r="J277" s="93">
        <v>564</v>
      </c>
      <c r="K277" s="93">
        <v>6973</v>
      </c>
      <c r="L277" s="93">
        <v>744</v>
      </c>
      <c r="M277" s="93">
        <v>44820</v>
      </c>
      <c r="N277" s="93">
        <v>13832</v>
      </c>
      <c r="O277" s="93">
        <v>41192</v>
      </c>
      <c r="P277">
        <v>38856</v>
      </c>
      <c r="Q277">
        <v>20683</v>
      </c>
      <c r="R277">
        <v>6386</v>
      </c>
      <c r="S277">
        <v>22117</v>
      </c>
      <c r="T277">
        <v>21776</v>
      </c>
      <c r="U277">
        <v>9086</v>
      </c>
      <c r="X277">
        <v>80048</v>
      </c>
      <c r="Y277" s="93">
        <v>13115</v>
      </c>
      <c r="AA277" s="1" t="s">
        <v>211</v>
      </c>
      <c r="AB277" s="93">
        <v>41192</v>
      </c>
    </row>
    <row r="278" spans="5:28" x14ac:dyDescent="0.25">
      <c r="E278" s="2">
        <v>277</v>
      </c>
      <c r="F278" s="1" t="s">
        <v>751</v>
      </c>
      <c r="G278" s="1" t="s">
        <v>214</v>
      </c>
      <c r="H278">
        <v>59596</v>
      </c>
      <c r="I278">
        <v>97037</v>
      </c>
      <c r="J278" s="93">
        <v>1519</v>
      </c>
      <c r="K278" s="93">
        <v>32083</v>
      </c>
      <c r="L278" s="93">
        <v>362</v>
      </c>
      <c r="M278" s="93">
        <v>77734</v>
      </c>
      <c r="N278" s="93">
        <v>38125</v>
      </c>
      <c r="O278" s="93">
        <v>78087</v>
      </c>
      <c r="P278">
        <v>78546</v>
      </c>
      <c r="Q278">
        <v>50200</v>
      </c>
      <c r="R278">
        <v>15567</v>
      </c>
      <c r="S278">
        <v>42575</v>
      </c>
      <c r="T278">
        <v>35632</v>
      </c>
      <c r="U278">
        <v>12659</v>
      </c>
      <c r="X278">
        <v>156633</v>
      </c>
      <c r="Y278" s="93">
        <v>6810</v>
      </c>
      <c r="AA278" s="1" t="s">
        <v>214</v>
      </c>
      <c r="AB278" s="93">
        <v>78087</v>
      </c>
    </row>
    <row r="279" spans="5:28" x14ac:dyDescent="0.25">
      <c r="E279" s="2">
        <v>278</v>
      </c>
      <c r="F279" s="1" t="s">
        <v>755</v>
      </c>
      <c r="G279" s="1" t="s">
        <v>218</v>
      </c>
      <c r="H279">
        <v>918</v>
      </c>
      <c r="I279">
        <v>11008</v>
      </c>
      <c r="J279" s="93">
        <v>26</v>
      </c>
      <c r="K279" s="93">
        <v>186</v>
      </c>
      <c r="L279" s="93">
        <v>13</v>
      </c>
      <c r="M279" s="93">
        <v>10311</v>
      </c>
      <c r="N279" s="93">
        <v>827</v>
      </c>
      <c r="O279" s="93">
        <v>6555</v>
      </c>
      <c r="P279">
        <v>5371</v>
      </c>
      <c r="Q279">
        <v>2262</v>
      </c>
      <c r="R279">
        <v>380</v>
      </c>
      <c r="S279">
        <v>2620</v>
      </c>
      <c r="T279">
        <v>4103</v>
      </c>
      <c r="U279">
        <v>2561</v>
      </c>
      <c r="X279">
        <v>11926</v>
      </c>
      <c r="Y279" s="93">
        <v>563</v>
      </c>
      <c r="AA279" s="1" t="s">
        <v>218</v>
      </c>
      <c r="AB279" s="93">
        <v>6555</v>
      </c>
    </row>
    <row r="280" spans="5:28" x14ac:dyDescent="0.25">
      <c r="E280" s="2">
        <v>279</v>
      </c>
      <c r="F280" s="1" t="s">
        <v>756</v>
      </c>
      <c r="G280" s="1" t="s">
        <v>219</v>
      </c>
      <c r="H280">
        <v>7674</v>
      </c>
      <c r="I280">
        <v>10349</v>
      </c>
      <c r="J280" s="93">
        <v>231</v>
      </c>
      <c r="K280" s="93">
        <v>1300</v>
      </c>
      <c r="L280" s="93">
        <v>144</v>
      </c>
      <c r="M280" s="93">
        <v>7410</v>
      </c>
      <c r="N280" s="93">
        <v>4970</v>
      </c>
      <c r="O280" s="93">
        <v>9024</v>
      </c>
      <c r="P280">
        <v>8999</v>
      </c>
      <c r="Q280">
        <v>6165</v>
      </c>
      <c r="R280">
        <v>1468</v>
      </c>
      <c r="S280">
        <v>5324</v>
      </c>
      <c r="T280">
        <v>3897</v>
      </c>
      <c r="U280">
        <v>1169</v>
      </c>
      <c r="X280">
        <v>18023</v>
      </c>
      <c r="Y280" s="93">
        <v>3968</v>
      </c>
      <c r="AA280" s="1" t="s">
        <v>219</v>
      </c>
      <c r="AB280" s="93">
        <v>9024</v>
      </c>
    </row>
    <row r="281" spans="5:28" x14ac:dyDescent="0.25">
      <c r="E281" s="2">
        <v>280</v>
      </c>
      <c r="F281" s="1" t="s">
        <v>758</v>
      </c>
      <c r="G281" s="1" t="s">
        <v>221</v>
      </c>
      <c r="H281">
        <v>20002</v>
      </c>
      <c r="I281">
        <v>12767</v>
      </c>
      <c r="J281" s="93">
        <v>301</v>
      </c>
      <c r="K281" s="93">
        <v>3320</v>
      </c>
      <c r="L281" s="93">
        <v>367</v>
      </c>
      <c r="M281" s="93">
        <v>14274</v>
      </c>
      <c r="N281" s="93">
        <v>11238</v>
      </c>
      <c r="O281" s="93">
        <v>16276</v>
      </c>
      <c r="P281">
        <v>16493</v>
      </c>
      <c r="Q281">
        <v>9512</v>
      </c>
      <c r="R281">
        <v>3159</v>
      </c>
      <c r="S281">
        <v>10541</v>
      </c>
      <c r="T281">
        <v>7301</v>
      </c>
      <c r="U281">
        <v>2256</v>
      </c>
      <c r="X281">
        <v>32769</v>
      </c>
      <c r="Y281" s="93">
        <v>3269</v>
      </c>
      <c r="AA281" s="1" t="s">
        <v>221</v>
      </c>
      <c r="AB281" s="93">
        <v>16276</v>
      </c>
    </row>
    <row r="282" spans="5:28" x14ac:dyDescent="0.25">
      <c r="E282" s="2">
        <v>281</v>
      </c>
      <c r="F282" s="1" t="s">
        <v>759</v>
      </c>
      <c r="G282" s="1" t="s">
        <v>222</v>
      </c>
      <c r="H282">
        <v>10435</v>
      </c>
      <c r="I282">
        <v>14885</v>
      </c>
      <c r="J282" s="93">
        <v>225</v>
      </c>
      <c r="K282" s="93">
        <v>3495</v>
      </c>
      <c r="L282" s="93">
        <v>275</v>
      </c>
      <c r="M282" s="93">
        <v>13072</v>
      </c>
      <c r="N282" s="93">
        <v>6629</v>
      </c>
      <c r="O282" s="93">
        <v>12963</v>
      </c>
      <c r="P282">
        <v>12357</v>
      </c>
      <c r="Q282">
        <v>6853</v>
      </c>
      <c r="R282">
        <v>2188</v>
      </c>
      <c r="S282">
        <v>6900</v>
      </c>
      <c r="T282">
        <v>6550</v>
      </c>
      <c r="U282">
        <v>2829</v>
      </c>
      <c r="X282">
        <v>25320</v>
      </c>
      <c r="Y282" s="93">
        <v>1624</v>
      </c>
      <c r="AA282" s="1" t="s">
        <v>222</v>
      </c>
      <c r="AB282" s="93">
        <v>12963</v>
      </c>
    </row>
    <row r="283" spans="5:28" x14ac:dyDescent="0.25">
      <c r="E283" s="2">
        <v>282</v>
      </c>
      <c r="F283" s="1" t="s">
        <v>760</v>
      </c>
      <c r="G283" s="1" t="s">
        <v>223</v>
      </c>
      <c r="H283">
        <v>9820</v>
      </c>
      <c r="I283">
        <v>14711</v>
      </c>
      <c r="J283" s="93">
        <v>333</v>
      </c>
      <c r="K283" s="93">
        <v>1566</v>
      </c>
      <c r="L283" s="93">
        <v>102</v>
      </c>
      <c r="M283" s="93">
        <v>13925</v>
      </c>
      <c r="N283" s="93">
        <v>6595</v>
      </c>
      <c r="O283" s="93">
        <v>12321</v>
      </c>
      <c r="P283">
        <v>12210</v>
      </c>
      <c r="Q283">
        <v>7947</v>
      </c>
      <c r="R283">
        <v>2653</v>
      </c>
      <c r="S283">
        <v>7184</v>
      </c>
      <c r="T283">
        <v>4955</v>
      </c>
      <c r="U283">
        <v>1792</v>
      </c>
      <c r="X283">
        <v>24531</v>
      </c>
      <c r="Y283" s="93">
        <v>2010</v>
      </c>
      <c r="AA283" s="1" t="s">
        <v>223</v>
      </c>
      <c r="AB283" s="93">
        <v>12321</v>
      </c>
    </row>
    <row r="284" spans="5:28" x14ac:dyDescent="0.25">
      <c r="E284" s="2">
        <v>283</v>
      </c>
      <c r="F284" s="1" t="s">
        <v>761</v>
      </c>
      <c r="G284" s="1" t="s">
        <v>224</v>
      </c>
      <c r="H284">
        <v>7597</v>
      </c>
      <c r="I284">
        <v>35222</v>
      </c>
      <c r="J284" s="93">
        <v>399</v>
      </c>
      <c r="K284" s="93">
        <v>629</v>
      </c>
      <c r="L284" s="93">
        <v>115</v>
      </c>
      <c r="M284" s="93">
        <v>34087</v>
      </c>
      <c r="N284" s="93">
        <v>4926</v>
      </c>
      <c r="O284" s="93">
        <v>22242</v>
      </c>
      <c r="P284">
        <v>20577</v>
      </c>
      <c r="Q284">
        <v>10790</v>
      </c>
      <c r="R284">
        <v>1952</v>
      </c>
      <c r="S284">
        <v>10862</v>
      </c>
      <c r="T284">
        <v>9166</v>
      </c>
      <c r="U284">
        <v>10049</v>
      </c>
      <c r="X284">
        <v>42819</v>
      </c>
      <c r="Y284" s="93">
        <v>2663</v>
      </c>
      <c r="AA284" s="1" t="s">
        <v>224</v>
      </c>
      <c r="AB284" s="93">
        <v>22242</v>
      </c>
    </row>
    <row r="285" spans="5:28" x14ac:dyDescent="0.25">
      <c r="E285" s="2">
        <v>284</v>
      </c>
      <c r="F285" s="1" t="s">
        <v>762</v>
      </c>
      <c r="G285" s="1" t="s">
        <v>225</v>
      </c>
      <c r="H285">
        <v>10056</v>
      </c>
      <c r="I285">
        <v>1712</v>
      </c>
      <c r="J285" s="93">
        <v>128</v>
      </c>
      <c r="K285" s="93">
        <v>85</v>
      </c>
      <c r="L285" s="93">
        <v>4</v>
      </c>
      <c r="M285" s="93">
        <v>6480</v>
      </c>
      <c r="N285" s="93">
        <v>4804</v>
      </c>
      <c r="O285" s="93">
        <v>5845</v>
      </c>
      <c r="P285">
        <v>5923</v>
      </c>
      <c r="Q285">
        <v>4772</v>
      </c>
      <c r="R285">
        <v>1190</v>
      </c>
      <c r="S285">
        <v>3079</v>
      </c>
      <c r="T285">
        <v>1848</v>
      </c>
      <c r="U285">
        <v>879</v>
      </c>
      <c r="X285">
        <v>11768</v>
      </c>
      <c r="Y285" s="93">
        <v>267</v>
      </c>
      <c r="AA285" s="1" t="s">
        <v>225</v>
      </c>
      <c r="AB285" s="93">
        <v>5845</v>
      </c>
    </row>
    <row r="286" spans="5:28" x14ac:dyDescent="0.25">
      <c r="E286" s="2">
        <v>285</v>
      </c>
      <c r="F286" s="1" t="s">
        <v>763</v>
      </c>
      <c r="G286" s="1" t="s">
        <v>226</v>
      </c>
      <c r="H286">
        <v>4093</v>
      </c>
      <c r="I286">
        <v>4299</v>
      </c>
      <c r="J286" s="93">
        <v>130</v>
      </c>
      <c r="K286" s="93">
        <v>138</v>
      </c>
      <c r="L286" s="93">
        <v>17</v>
      </c>
      <c r="M286" s="93">
        <v>4491</v>
      </c>
      <c r="N286" s="93">
        <v>2638</v>
      </c>
      <c r="O286" s="93">
        <v>4419</v>
      </c>
      <c r="P286">
        <v>3973</v>
      </c>
      <c r="Q286">
        <v>2710</v>
      </c>
      <c r="R286">
        <v>677</v>
      </c>
      <c r="S286">
        <v>2356</v>
      </c>
      <c r="T286">
        <v>1753</v>
      </c>
      <c r="U286">
        <v>896</v>
      </c>
      <c r="X286">
        <v>8392</v>
      </c>
      <c r="Y286" s="93">
        <v>978</v>
      </c>
      <c r="AA286" s="1" t="s">
        <v>226</v>
      </c>
      <c r="AB286" s="93">
        <v>4419</v>
      </c>
    </row>
    <row r="287" spans="5:28" x14ac:dyDescent="0.25">
      <c r="E287" s="2">
        <v>286</v>
      </c>
      <c r="F287" s="1" t="s">
        <v>764</v>
      </c>
      <c r="G287" s="1" t="s">
        <v>227</v>
      </c>
      <c r="H287">
        <v>16920</v>
      </c>
      <c r="I287">
        <v>64048</v>
      </c>
      <c r="J287" s="93">
        <v>476</v>
      </c>
      <c r="K287" s="93">
        <v>1702</v>
      </c>
      <c r="L287" s="93">
        <v>277</v>
      </c>
      <c r="M287" s="93">
        <v>60418</v>
      </c>
      <c r="N287" s="93">
        <v>11293</v>
      </c>
      <c r="O287" s="93">
        <v>40774</v>
      </c>
      <c r="P287">
        <v>40194</v>
      </c>
      <c r="Q287">
        <v>21711</v>
      </c>
      <c r="R287">
        <v>5101</v>
      </c>
      <c r="S287">
        <v>22530</v>
      </c>
      <c r="T287">
        <v>23284</v>
      </c>
      <c r="U287">
        <v>8342</v>
      </c>
      <c r="X287">
        <v>80968</v>
      </c>
      <c r="Y287" s="93">
        <v>6802</v>
      </c>
      <c r="AA287" s="1" t="s">
        <v>227</v>
      </c>
      <c r="AB287" s="93">
        <v>40774</v>
      </c>
    </row>
    <row r="288" spans="5:28" x14ac:dyDescent="0.25">
      <c r="E288" s="2">
        <v>287</v>
      </c>
      <c r="F288" s="1" t="s">
        <v>765</v>
      </c>
      <c r="G288" s="1" t="s">
        <v>228</v>
      </c>
      <c r="H288">
        <v>9547</v>
      </c>
      <c r="I288">
        <v>3511</v>
      </c>
      <c r="J288" s="93">
        <v>348</v>
      </c>
      <c r="K288" s="93">
        <v>106</v>
      </c>
      <c r="L288" s="93">
        <v>18</v>
      </c>
      <c r="M288" s="93">
        <v>5263</v>
      </c>
      <c r="N288" s="93">
        <v>5100</v>
      </c>
      <c r="O288" s="93">
        <v>6461</v>
      </c>
      <c r="P288">
        <v>6597</v>
      </c>
      <c r="Q288">
        <v>4557</v>
      </c>
      <c r="R288">
        <v>1480</v>
      </c>
      <c r="S288">
        <v>3605</v>
      </c>
      <c r="T288">
        <v>2499</v>
      </c>
      <c r="U288">
        <v>917</v>
      </c>
      <c r="X288">
        <v>13058</v>
      </c>
      <c r="Y288" s="93">
        <v>2223</v>
      </c>
      <c r="AA288" s="1" t="s">
        <v>228</v>
      </c>
      <c r="AB288" s="93">
        <v>6461</v>
      </c>
    </row>
    <row r="289" spans="5:28" x14ac:dyDescent="0.25">
      <c r="E289" s="2">
        <v>288</v>
      </c>
      <c r="F289" s="1" t="s">
        <v>766</v>
      </c>
      <c r="G289" s="1" t="s">
        <v>229</v>
      </c>
      <c r="H289">
        <v>22613</v>
      </c>
      <c r="I289">
        <v>39521</v>
      </c>
      <c r="J289" s="93">
        <v>560</v>
      </c>
      <c r="K289" s="93">
        <v>517</v>
      </c>
      <c r="L289" s="93">
        <v>105</v>
      </c>
      <c r="M289" s="93">
        <v>42662</v>
      </c>
      <c r="N289" s="93">
        <v>13997</v>
      </c>
      <c r="O289" s="93">
        <v>31784</v>
      </c>
      <c r="P289">
        <v>30350</v>
      </c>
      <c r="Q289">
        <v>18119</v>
      </c>
      <c r="R289">
        <v>5026</v>
      </c>
      <c r="S289">
        <v>15931</v>
      </c>
      <c r="T289">
        <v>14681</v>
      </c>
      <c r="U289">
        <v>8377</v>
      </c>
      <c r="X289">
        <v>62134</v>
      </c>
      <c r="Y289" s="93">
        <v>4293</v>
      </c>
      <c r="AA289" s="1" t="s">
        <v>229</v>
      </c>
      <c r="AB289" s="93">
        <v>31784</v>
      </c>
    </row>
    <row r="290" spans="5:28" x14ac:dyDescent="0.25">
      <c r="E290" s="2">
        <v>289</v>
      </c>
      <c r="F290" s="1" t="s">
        <v>767</v>
      </c>
      <c r="G290" s="1" t="s">
        <v>230</v>
      </c>
      <c r="H290">
        <v>5171</v>
      </c>
      <c r="I290">
        <v>18090</v>
      </c>
      <c r="J290" s="93">
        <v>97</v>
      </c>
      <c r="K290" s="93">
        <v>2032</v>
      </c>
      <c r="L290" s="93">
        <v>154</v>
      </c>
      <c r="M290" s="93">
        <v>11122</v>
      </c>
      <c r="N290" s="93">
        <v>3267</v>
      </c>
      <c r="O290" s="93">
        <v>12372</v>
      </c>
      <c r="P290">
        <v>10889</v>
      </c>
      <c r="Q290">
        <v>5117</v>
      </c>
      <c r="R290">
        <v>2384</v>
      </c>
      <c r="S290">
        <v>7463</v>
      </c>
      <c r="T290">
        <v>5056</v>
      </c>
      <c r="U290">
        <v>3241</v>
      </c>
      <c r="X290">
        <v>23261</v>
      </c>
      <c r="Y290" s="93">
        <v>6589</v>
      </c>
      <c r="AA290" s="1" t="s">
        <v>230</v>
      </c>
      <c r="AB290" s="93">
        <v>12372</v>
      </c>
    </row>
    <row r="291" spans="5:28" x14ac:dyDescent="0.25">
      <c r="E291" s="2">
        <v>290</v>
      </c>
      <c r="F291" s="1" t="s">
        <v>768</v>
      </c>
      <c r="G291" s="1" t="s">
        <v>231</v>
      </c>
      <c r="H291">
        <v>6652</v>
      </c>
      <c r="I291">
        <v>13604</v>
      </c>
      <c r="J291" s="93">
        <v>174</v>
      </c>
      <c r="K291" s="93">
        <v>1075</v>
      </c>
      <c r="L291" s="93">
        <v>140</v>
      </c>
      <c r="M291" s="93">
        <v>11987</v>
      </c>
      <c r="N291" s="93">
        <v>3957</v>
      </c>
      <c r="O291" s="93">
        <v>10477</v>
      </c>
      <c r="P291">
        <v>9779</v>
      </c>
      <c r="Q291">
        <v>4625</v>
      </c>
      <c r="R291">
        <v>1496</v>
      </c>
      <c r="S291">
        <v>5699</v>
      </c>
      <c r="T291">
        <v>5904</v>
      </c>
      <c r="U291">
        <v>2532</v>
      </c>
      <c r="X291">
        <v>20256</v>
      </c>
      <c r="Y291" s="93">
        <v>2923</v>
      </c>
      <c r="AA291" s="1" t="s">
        <v>231</v>
      </c>
      <c r="AB291" s="93">
        <v>10477</v>
      </c>
    </row>
    <row r="292" spans="5:28" x14ac:dyDescent="0.25">
      <c r="E292" s="2">
        <v>291</v>
      </c>
      <c r="F292" s="1" t="s">
        <v>769</v>
      </c>
      <c r="G292" s="1" t="s">
        <v>232</v>
      </c>
      <c r="H292">
        <v>21557</v>
      </c>
      <c r="I292">
        <v>20877</v>
      </c>
      <c r="J292" s="93">
        <v>750</v>
      </c>
      <c r="K292" s="93">
        <v>2432</v>
      </c>
      <c r="L292" s="93">
        <v>186</v>
      </c>
      <c r="M292" s="93">
        <v>25950</v>
      </c>
      <c r="N292" s="93">
        <v>11501</v>
      </c>
      <c r="O292" s="93">
        <v>19750</v>
      </c>
      <c r="P292">
        <v>22684</v>
      </c>
      <c r="Q292">
        <v>11877</v>
      </c>
      <c r="R292">
        <v>3763</v>
      </c>
      <c r="S292">
        <v>12233</v>
      </c>
      <c r="T292">
        <v>10338</v>
      </c>
      <c r="U292">
        <v>4223</v>
      </c>
      <c r="X292">
        <v>42434</v>
      </c>
      <c r="Y292" s="93">
        <v>1615</v>
      </c>
      <c r="AA292" s="1" t="s">
        <v>232</v>
      </c>
      <c r="AB292" s="93">
        <v>19750</v>
      </c>
    </row>
    <row r="293" spans="5:28" x14ac:dyDescent="0.25">
      <c r="E293" s="2">
        <v>292</v>
      </c>
      <c r="F293" s="1" t="s">
        <v>770</v>
      </c>
      <c r="G293" s="1" t="s">
        <v>233</v>
      </c>
      <c r="H293">
        <v>188412</v>
      </c>
      <c r="I293">
        <v>273845</v>
      </c>
      <c r="J293" s="93">
        <v>3458</v>
      </c>
      <c r="K293" s="93">
        <v>62603</v>
      </c>
      <c r="L293" s="93">
        <v>5253</v>
      </c>
      <c r="M293" s="93">
        <v>213066</v>
      </c>
      <c r="N293" s="93">
        <v>118381</v>
      </c>
      <c r="O293" s="93">
        <v>235737</v>
      </c>
      <c r="P293">
        <v>226520</v>
      </c>
      <c r="Q293">
        <v>122503</v>
      </c>
      <c r="R293">
        <v>46803</v>
      </c>
      <c r="S293">
        <v>140910</v>
      </c>
      <c r="T293">
        <v>109206</v>
      </c>
      <c r="U293">
        <v>42835</v>
      </c>
      <c r="X293">
        <v>462257</v>
      </c>
      <c r="Y293" s="93">
        <v>59496</v>
      </c>
      <c r="AA293" s="1" t="s">
        <v>233</v>
      </c>
      <c r="AB293" s="93">
        <v>235737</v>
      </c>
    </row>
    <row r="294" spans="5:28" x14ac:dyDescent="0.25">
      <c r="E294" s="2">
        <v>293</v>
      </c>
      <c r="F294" s="1" t="s">
        <v>771</v>
      </c>
      <c r="G294" s="1" t="s">
        <v>234</v>
      </c>
      <c r="H294">
        <v>568</v>
      </c>
      <c r="I294">
        <v>5862</v>
      </c>
      <c r="J294" s="93">
        <v>74</v>
      </c>
      <c r="K294" s="93">
        <v>33</v>
      </c>
      <c r="L294" s="93">
        <v>12</v>
      </c>
      <c r="M294" s="93">
        <v>5733</v>
      </c>
      <c r="N294" s="93">
        <v>409</v>
      </c>
      <c r="O294" s="93">
        <v>3251</v>
      </c>
      <c r="P294">
        <v>3179</v>
      </c>
      <c r="Q294">
        <v>1691</v>
      </c>
      <c r="R294">
        <v>407</v>
      </c>
      <c r="S294">
        <v>1377</v>
      </c>
      <c r="T294">
        <v>2121</v>
      </c>
      <c r="U294">
        <v>834</v>
      </c>
      <c r="X294">
        <v>6430</v>
      </c>
      <c r="Y294" s="93">
        <v>169</v>
      </c>
      <c r="AA294" s="1" t="s">
        <v>234</v>
      </c>
      <c r="AB294" s="93">
        <v>3251</v>
      </c>
    </row>
    <row r="295" spans="5:28" x14ac:dyDescent="0.25">
      <c r="E295" s="2">
        <v>294</v>
      </c>
      <c r="F295" s="1" t="s">
        <v>772</v>
      </c>
      <c r="G295" s="1" t="s">
        <v>235</v>
      </c>
      <c r="H295">
        <v>2418</v>
      </c>
      <c r="I295">
        <v>9031</v>
      </c>
      <c r="J295" s="93">
        <v>51</v>
      </c>
      <c r="K295" s="93">
        <v>324</v>
      </c>
      <c r="L295" s="93">
        <v>50</v>
      </c>
      <c r="M295" s="93">
        <v>8131</v>
      </c>
      <c r="N295" s="93">
        <v>1422</v>
      </c>
      <c r="O295" s="93">
        <v>6041</v>
      </c>
      <c r="P295">
        <v>5408</v>
      </c>
      <c r="Q295">
        <v>2918</v>
      </c>
      <c r="R295">
        <v>900</v>
      </c>
      <c r="S295">
        <v>2938</v>
      </c>
      <c r="T295">
        <v>3099</v>
      </c>
      <c r="U295">
        <v>1594</v>
      </c>
      <c r="X295">
        <v>11449</v>
      </c>
      <c r="Y295" s="93">
        <v>1471</v>
      </c>
      <c r="AA295" s="1" t="s">
        <v>235</v>
      </c>
      <c r="AB295" s="93">
        <v>6041</v>
      </c>
    </row>
    <row r="296" spans="5:28" x14ac:dyDescent="0.25">
      <c r="E296" s="2">
        <v>295</v>
      </c>
      <c r="F296" s="1" t="s">
        <v>773</v>
      </c>
      <c r="G296" s="1" t="s">
        <v>236</v>
      </c>
      <c r="H296">
        <v>1132</v>
      </c>
      <c r="I296">
        <v>27844</v>
      </c>
      <c r="J296" s="93">
        <v>48</v>
      </c>
      <c r="K296" s="93">
        <v>148</v>
      </c>
      <c r="L296" s="93">
        <v>59</v>
      </c>
      <c r="M296" s="93">
        <v>20459</v>
      </c>
      <c r="N296" s="93">
        <v>1447</v>
      </c>
      <c r="O296" s="93">
        <v>15003</v>
      </c>
      <c r="P296">
        <v>13973</v>
      </c>
      <c r="Q296">
        <v>7803</v>
      </c>
      <c r="R296">
        <v>763</v>
      </c>
      <c r="S296">
        <v>5273</v>
      </c>
      <c r="T296">
        <v>9353</v>
      </c>
      <c r="U296">
        <v>5784</v>
      </c>
      <c r="X296">
        <v>28976</v>
      </c>
      <c r="Y296" s="93">
        <v>6815</v>
      </c>
      <c r="AA296" s="1" t="s">
        <v>236</v>
      </c>
      <c r="AB296" s="93">
        <v>15003</v>
      </c>
    </row>
    <row r="297" spans="5:28" x14ac:dyDescent="0.25">
      <c r="E297" s="2">
        <v>296</v>
      </c>
      <c r="F297" s="1" t="s">
        <v>774</v>
      </c>
      <c r="G297" s="1" t="s">
        <v>237</v>
      </c>
      <c r="H297">
        <v>213</v>
      </c>
      <c r="I297">
        <v>7709</v>
      </c>
      <c r="J297" s="93">
        <v>4</v>
      </c>
      <c r="K297" s="93">
        <v>37</v>
      </c>
      <c r="L297" s="93">
        <v>8</v>
      </c>
      <c r="M297" s="93">
        <v>5417</v>
      </c>
      <c r="N297" s="93">
        <v>347</v>
      </c>
      <c r="O297" s="93">
        <v>4005</v>
      </c>
      <c r="P297">
        <v>3917</v>
      </c>
      <c r="Q297">
        <v>1893</v>
      </c>
      <c r="R297">
        <v>260</v>
      </c>
      <c r="S297">
        <v>1083</v>
      </c>
      <c r="T297">
        <v>2848</v>
      </c>
      <c r="U297">
        <v>1838</v>
      </c>
      <c r="X297">
        <v>7922</v>
      </c>
      <c r="Y297" s="93">
        <v>2109</v>
      </c>
      <c r="AA297" s="1" t="s">
        <v>237</v>
      </c>
      <c r="AB297" s="93">
        <v>4005</v>
      </c>
    </row>
    <row r="298" spans="5:28" x14ac:dyDescent="0.25">
      <c r="E298" s="2">
        <v>297</v>
      </c>
      <c r="F298" s="1" t="s">
        <v>775</v>
      </c>
      <c r="G298" s="1" t="s">
        <v>238</v>
      </c>
      <c r="H298">
        <v>1838822</v>
      </c>
      <c r="I298">
        <v>1953799</v>
      </c>
      <c r="J298" s="93">
        <v>28215</v>
      </c>
      <c r="K298" s="93">
        <v>365118</v>
      </c>
      <c r="L298" s="93">
        <v>5577</v>
      </c>
      <c r="M298" s="93">
        <v>1888158</v>
      </c>
      <c r="N298" s="93">
        <v>1078594</v>
      </c>
      <c r="O298" s="93">
        <v>1903557</v>
      </c>
      <c r="P298">
        <v>1889064</v>
      </c>
      <c r="Q298">
        <v>932473</v>
      </c>
      <c r="R298">
        <v>376530</v>
      </c>
      <c r="S298">
        <v>1209367</v>
      </c>
      <c r="T298">
        <v>877555</v>
      </c>
      <c r="U298">
        <v>396696</v>
      </c>
      <c r="X298">
        <v>3792621</v>
      </c>
      <c r="Y298" s="93">
        <v>426959</v>
      </c>
      <c r="AA298" s="1" t="s">
        <v>238</v>
      </c>
      <c r="AB298" s="93">
        <v>1903557</v>
      </c>
    </row>
    <row r="299" spans="5:28" x14ac:dyDescent="0.25">
      <c r="E299" s="2">
        <v>298</v>
      </c>
      <c r="F299" s="1" t="s">
        <v>776</v>
      </c>
      <c r="G299" s="1" t="s">
        <v>239</v>
      </c>
      <c r="H299">
        <v>23346</v>
      </c>
      <c r="I299">
        <v>12626</v>
      </c>
      <c r="J299" s="93">
        <v>512</v>
      </c>
      <c r="K299" s="93">
        <v>1354</v>
      </c>
      <c r="L299" s="93">
        <v>134</v>
      </c>
      <c r="M299" s="93">
        <v>20846</v>
      </c>
      <c r="N299" s="93">
        <v>11964</v>
      </c>
      <c r="O299" s="93">
        <v>18060</v>
      </c>
      <c r="P299">
        <v>17912</v>
      </c>
      <c r="Q299">
        <v>12734</v>
      </c>
      <c r="R299">
        <v>3071</v>
      </c>
      <c r="S299">
        <v>9596</v>
      </c>
      <c r="T299">
        <v>7494</v>
      </c>
      <c r="U299">
        <v>3077</v>
      </c>
      <c r="X299">
        <v>35972</v>
      </c>
      <c r="Y299" s="93">
        <v>1162</v>
      </c>
      <c r="AA299" s="1" t="s">
        <v>239</v>
      </c>
      <c r="AB299" s="93">
        <v>18060</v>
      </c>
    </row>
    <row r="300" spans="5:28" x14ac:dyDescent="0.25">
      <c r="E300" s="2">
        <v>299</v>
      </c>
      <c r="F300" s="1" t="s">
        <v>777</v>
      </c>
      <c r="G300" s="1" t="s">
        <v>240</v>
      </c>
      <c r="H300">
        <v>2120</v>
      </c>
      <c r="I300">
        <v>27293</v>
      </c>
      <c r="J300" s="93">
        <v>86</v>
      </c>
      <c r="K300" s="93">
        <v>269</v>
      </c>
      <c r="L300" s="93">
        <v>52</v>
      </c>
      <c r="M300" s="93">
        <v>24060</v>
      </c>
      <c r="N300" s="93">
        <v>1743</v>
      </c>
      <c r="O300" s="93">
        <v>15322</v>
      </c>
      <c r="P300">
        <v>14091</v>
      </c>
      <c r="Q300">
        <v>6876</v>
      </c>
      <c r="R300">
        <v>1133</v>
      </c>
      <c r="S300">
        <v>6722</v>
      </c>
      <c r="T300">
        <v>9417</v>
      </c>
      <c r="U300">
        <v>5265</v>
      </c>
      <c r="X300">
        <v>29413</v>
      </c>
      <c r="Y300" s="93">
        <v>3203</v>
      </c>
      <c r="AA300" s="1" t="s">
        <v>240</v>
      </c>
      <c r="AB300" s="93">
        <v>15322</v>
      </c>
    </row>
    <row r="301" spans="5:28" x14ac:dyDescent="0.25">
      <c r="E301" s="2">
        <v>300</v>
      </c>
      <c r="F301" s="1" t="s">
        <v>778</v>
      </c>
      <c r="G301" s="1" t="s">
        <v>241</v>
      </c>
      <c r="H301">
        <v>108</v>
      </c>
      <c r="I301">
        <v>661</v>
      </c>
      <c r="J301" s="93">
        <v>21</v>
      </c>
      <c r="K301" s="93">
        <v>2</v>
      </c>
      <c r="L301" s="93">
        <v>0</v>
      </c>
      <c r="M301" s="93">
        <v>701</v>
      </c>
      <c r="N301" s="93">
        <v>45</v>
      </c>
      <c r="O301" s="93">
        <v>382</v>
      </c>
      <c r="P301">
        <v>387</v>
      </c>
      <c r="Q301">
        <v>171</v>
      </c>
      <c r="R301">
        <v>40</v>
      </c>
      <c r="S301">
        <v>164</v>
      </c>
      <c r="T301">
        <v>243</v>
      </c>
      <c r="U301">
        <v>151</v>
      </c>
      <c r="X301">
        <v>769</v>
      </c>
      <c r="Y301" s="93">
        <v>0</v>
      </c>
      <c r="AA301" s="1" t="s">
        <v>241</v>
      </c>
      <c r="AB301" s="93">
        <v>382</v>
      </c>
    </row>
    <row r="302" spans="5:28" x14ac:dyDescent="0.25">
      <c r="E302" s="2">
        <v>301</v>
      </c>
      <c r="F302" s="1" t="s">
        <v>779</v>
      </c>
      <c r="G302" s="1" t="s">
        <v>242</v>
      </c>
      <c r="H302">
        <v>60452</v>
      </c>
      <c r="I302">
        <v>9320</v>
      </c>
      <c r="J302" s="93">
        <v>464</v>
      </c>
      <c r="K302" s="93">
        <v>7168</v>
      </c>
      <c r="L302" s="93">
        <v>206</v>
      </c>
      <c r="M302" s="93">
        <v>27444</v>
      </c>
      <c r="N302" s="93">
        <v>34033</v>
      </c>
      <c r="O302" s="93">
        <v>35842</v>
      </c>
      <c r="P302">
        <v>33930</v>
      </c>
      <c r="Q302">
        <v>24275</v>
      </c>
      <c r="R302">
        <v>7407</v>
      </c>
      <c r="S302">
        <v>21245</v>
      </c>
      <c r="T302">
        <v>13075</v>
      </c>
      <c r="U302">
        <v>3770</v>
      </c>
      <c r="X302">
        <v>69772</v>
      </c>
      <c r="Y302" s="93">
        <v>457</v>
      </c>
      <c r="AA302" s="1" t="s">
        <v>242</v>
      </c>
      <c r="AB302" s="93">
        <v>35842</v>
      </c>
    </row>
    <row r="303" spans="5:28" x14ac:dyDescent="0.25">
      <c r="E303" s="2">
        <v>302</v>
      </c>
      <c r="F303" s="1" t="s">
        <v>781</v>
      </c>
      <c r="G303" s="1" t="s">
        <v>244</v>
      </c>
      <c r="H303">
        <v>47103</v>
      </c>
      <c r="I303">
        <v>14313</v>
      </c>
      <c r="J303" s="93">
        <v>1933</v>
      </c>
      <c r="K303" s="93">
        <v>2069</v>
      </c>
      <c r="L303" s="93">
        <v>72</v>
      </c>
      <c r="M303" s="93">
        <v>30640</v>
      </c>
      <c r="N303" s="93">
        <v>25333</v>
      </c>
      <c r="O303" s="93">
        <v>30104</v>
      </c>
      <c r="P303">
        <v>31312</v>
      </c>
      <c r="Q303">
        <v>22548</v>
      </c>
      <c r="R303">
        <v>6522</v>
      </c>
      <c r="S303">
        <v>17287</v>
      </c>
      <c r="T303">
        <v>10407</v>
      </c>
      <c r="U303">
        <v>4652</v>
      </c>
      <c r="X303">
        <v>61416</v>
      </c>
      <c r="Y303" s="93">
        <v>1369</v>
      </c>
      <c r="AA303" s="1" t="s">
        <v>244</v>
      </c>
      <c r="AB303" s="93">
        <v>30104</v>
      </c>
    </row>
    <row r="304" spans="5:28" x14ac:dyDescent="0.25">
      <c r="E304" s="2">
        <v>303</v>
      </c>
      <c r="F304" s="1" t="s">
        <v>782</v>
      </c>
      <c r="G304" s="1" t="s">
        <v>245</v>
      </c>
      <c r="H304">
        <v>769</v>
      </c>
      <c r="I304">
        <v>11876</v>
      </c>
      <c r="J304" s="93">
        <v>20</v>
      </c>
      <c r="K304" s="93">
        <v>148</v>
      </c>
      <c r="L304" s="93">
        <v>15</v>
      </c>
      <c r="M304" s="93">
        <v>11565</v>
      </c>
      <c r="N304" s="93">
        <v>569</v>
      </c>
      <c r="O304" s="93">
        <v>6304</v>
      </c>
      <c r="P304">
        <v>6341</v>
      </c>
      <c r="Q304">
        <v>2502</v>
      </c>
      <c r="R304">
        <v>924</v>
      </c>
      <c r="S304">
        <v>2291</v>
      </c>
      <c r="T304">
        <v>4606</v>
      </c>
      <c r="U304">
        <v>2322</v>
      </c>
      <c r="X304">
        <v>12645</v>
      </c>
      <c r="Y304" s="93">
        <v>328</v>
      </c>
      <c r="AA304" s="1" t="s">
        <v>245</v>
      </c>
      <c r="AB304" s="93">
        <v>6304</v>
      </c>
    </row>
    <row r="305" spans="5:28" x14ac:dyDescent="0.25">
      <c r="E305" s="2">
        <v>304</v>
      </c>
      <c r="F305" s="1" t="s">
        <v>783</v>
      </c>
      <c r="G305" s="1" t="s">
        <v>246</v>
      </c>
      <c r="H305">
        <v>2772</v>
      </c>
      <c r="I305">
        <v>5462</v>
      </c>
      <c r="J305" s="93">
        <v>49</v>
      </c>
      <c r="K305" s="93">
        <v>29</v>
      </c>
      <c r="L305" s="93">
        <v>5</v>
      </c>
      <c r="M305" s="93">
        <v>6643</v>
      </c>
      <c r="N305" s="93">
        <v>1380</v>
      </c>
      <c r="O305" s="93">
        <v>3719</v>
      </c>
      <c r="P305">
        <v>4515</v>
      </c>
      <c r="Q305">
        <v>1818</v>
      </c>
      <c r="R305">
        <v>951</v>
      </c>
      <c r="S305">
        <v>2833</v>
      </c>
      <c r="T305">
        <v>2100</v>
      </c>
      <c r="U305">
        <v>532</v>
      </c>
      <c r="X305">
        <v>8234</v>
      </c>
      <c r="Y305" s="93">
        <v>128</v>
      </c>
      <c r="AA305" s="1" t="s">
        <v>246</v>
      </c>
      <c r="AB305" s="93">
        <v>3719</v>
      </c>
    </row>
    <row r="306" spans="5:28" x14ac:dyDescent="0.25">
      <c r="E306" s="2">
        <v>305</v>
      </c>
      <c r="F306" s="1" t="s">
        <v>784</v>
      </c>
      <c r="G306" s="1" t="s">
        <v>247</v>
      </c>
      <c r="H306">
        <v>2440</v>
      </c>
      <c r="I306">
        <v>32695</v>
      </c>
      <c r="J306" s="93">
        <v>59</v>
      </c>
      <c r="K306" s="93">
        <v>290</v>
      </c>
      <c r="L306" s="93">
        <v>49</v>
      </c>
      <c r="M306" s="93">
        <v>29686</v>
      </c>
      <c r="N306" s="93">
        <v>2028</v>
      </c>
      <c r="O306" s="93">
        <v>17530</v>
      </c>
      <c r="P306">
        <v>17605</v>
      </c>
      <c r="Q306">
        <v>9061</v>
      </c>
      <c r="R306">
        <v>1404</v>
      </c>
      <c r="S306">
        <v>9532</v>
      </c>
      <c r="T306">
        <v>10681</v>
      </c>
      <c r="U306">
        <v>4457</v>
      </c>
      <c r="X306">
        <v>35135</v>
      </c>
      <c r="Y306" s="93">
        <v>3023</v>
      </c>
      <c r="AA306" s="1" t="s">
        <v>247</v>
      </c>
      <c r="AB306" s="93">
        <v>17530</v>
      </c>
    </row>
    <row r="307" spans="5:28" x14ac:dyDescent="0.25">
      <c r="E307" s="2">
        <v>306</v>
      </c>
      <c r="F307" s="1" t="s">
        <v>785</v>
      </c>
      <c r="G307" s="1" t="s">
        <v>248</v>
      </c>
      <c r="H307">
        <v>25317</v>
      </c>
      <c r="I307">
        <v>41779</v>
      </c>
      <c r="J307" s="93">
        <v>735</v>
      </c>
      <c r="K307" s="93">
        <v>2869</v>
      </c>
      <c r="L307" s="93">
        <v>384</v>
      </c>
      <c r="M307" s="93">
        <v>41840</v>
      </c>
      <c r="N307" s="93">
        <v>16488</v>
      </c>
      <c r="O307" s="93">
        <v>34100</v>
      </c>
      <c r="P307">
        <v>32996</v>
      </c>
      <c r="Q307">
        <v>20534</v>
      </c>
      <c r="R307">
        <v>5467</v>
      </c>
      <c r="S307">
        <v>18075</v>
      </c>
      <c r="T307">
        <v>16367</v>
      </c>
      <c r="U307">
        <v>6653</v>
      </c>
      <c r="X307">
        <v>67096</v>
      </c>
      <c r="Y307" s="93">
        <v>4780</v>
      </c>
      <c r="AA307" s="1" t="s">
        <v>248</v>
      </c>
      <c r="AB307" s="93">
        <v>34100</v>
      </c>
    </row>
    <row r="308" spans="5:28" x14ac:dyDescent="0.25">
      <c r="E308" s="2">
        <v>307</v>
      </c>
      <c r="F308" s="1" t="s">
        <v>786</v>
      </c>
      <c r="G308" s="1" t="s">
        <v>249</v>
      </c>
      <c r="H308">
        <v>232</v>
      </c>
      <c r="I308">
        <v>922</v>
      </c>
      <c r="J308" s="93">
        <v>27</v>
      </c>
      <c r="K308" s="93">
        <v>1</v>
      </c>
      <c r="L308" s="93">
        <v>2</v>
      </c>
      <c r="M308" s="93">
        <v>958</v>
      </c>
      <c r="N308" s="93">
        <v>150</v>
      </c>
      <c r="O308" s="93">
        <v>572</v>
      </c>
      <c r="P308">
        <v>582</v>
      </c>
      <c r="Q308">
        <v>335</v>
      </c>
      <c r="R308">
        <v>83</v>
      </c>
      <c r="S308">
        <v>252</v>
      </c>
      <c r="T308">
        <v>349</v>
      </c>
      <c r="U308">
        <v>135</v>
      </c>
      <c r="X308">
        <v>1154</v>
      </c>
      <c r="Y308" s="93">
        <v>16</v>
      </c>
      <c r="AA308" s="1" t="s">
        <v>249</v>
      </c>
      <c r="AB308" s="93">
        <v>572</v>
      </c>
    </row>
    <row r="309" spans="5:28" x14ac:dyDescent="0.25">
      <c r="E309" s="2">
        <v>308</v>
      </c>
      <c r="F309" s="1" t="s">
        <v>787</v>
      </c>
      <c r="G309" s="1" t="s">
        <v>250</v>
      </c>
      <c r="H309">
        <v>5372</v>
      </c>
      <c r="I309">
        <v>14346</v>
      </c>
      <c r="J309" s="93">
        <v>140</v>
      </c>
      <c r="K309" s="93">
        <v>1487</v>
      </c>
      <c r="L309" s="93">
        <v>544</v>
      </c>
      <c r="M309" s="93">
        <v>8904</v>
      </c>
      <c r="N309" s="93">
        <v>4712</v>
      </c>
      <c r="O309" s="93">
        <v>10228</v>
      </c>
      <c r="P309">
        <v>9490</v>
      </c>
      <c r="Q309">
        <v>5039</v>
      </c>
      <c r="R309">
        <v>2277</v>
      </c>
      <c r="S309">
        <v>5188</v>
      </c>
      <c r="T309">
        <v>4970</v>
      </c>
      <c r="U309">
        <v>2244</v>
      </c>
      <c r="X309">
        <v>19718</v>
      </c>
      <c r="Y309" s="93">
        <v>3931</v>
      </c>
      <c r="AA309" s="1" t="s">
        <v>250</v>
      </c>
      <c r="AB309" s="93">
        <v>10228</v>
      </c>
    </row>
    <row r="310" spans="5:28" x14ac:dyDescent="0.25">
      <c r="E310" s="2">
        <v>309</v>
      </c>
      <c r="F310" s="1" t="s">
        <v>788</v>
      </c>
      <c r="G310" s="1" t="s">
        <v>251</v>
      </c>
      <c r="H310">
        <v>5258</v>
      </c>
      <c r="I310">
        <v>30566</v>
      </c>
      <c r="J310" s="93">
        <v>255</v>
      </c>
      <c r="K310" s="93">
        <v>1303</v>
      </c>
      <c r="L310" s="93">
        <v>121</v>
      </c>
      <c r="M310" s="93">
        <v>27603</v>
      </c>
      <c r="N310" s="93">
        <v>3666</v>
      </c>
      <c r="O310" s="93">
        <v>18191</v>
      </c>
      <c r="P310">
        <v>17633</v>
      </c>
      <c r="Q310">
        <v>7799</v>
      </c>
      <c r="R310">
        <v>2372</v>
      </c>
      <c r="S310">
        <v>9193</v>
      </c>
      <c r="T310">
        <v>12121</v>
      </c>
      <c r="U310">
        <v>4339</v>
      </c>
      <c r="X310">
        <v>35824</v>
      </c>
      <c r="Y310" s="93">
        <v>2876</v>
      </c>
      <c r="AA310" s="1" t="s">
        <v>251</v>
      </c>
      <c r="AB310" s="93">
        <v>18191</v>
      </c>
    </row>
    <row r="311" spans="5:28" x14ac:dyDescent="0.25">
      <c r="E311" s="2">
        <v>310</v>
      </c>
      <c r="F311" s="1" t="s">
        <v>789</v>
      </c>
      <c r="G311" s="1" t="s">
        <v>252</v>
      </c>
      <c r="H311">
        <v>2920</v>
      </c>
      <c r="I311">
        <v>9152</v>
      </c>
      <c r="J311" s="93">
        <v>298</v>
      </c>
      <c r="K311" s="93">
        <v>522</v>
      </c>
      <c r="L311" s="93">
        <v>38</v>
      </c>
      <c r="M311" s="93">
        <v>8576</v>
      </c>
      <c r="N311" s="93">
        <v>2140</v>
      </c>
      <c r="O311" s="93">
        <v>6047</v>
      </c>
      <c r="P311">
        <v>6025</v>
      </c>
      <c r="Q311">
        <v>3215</v>
      </c>
      <c r="R311">
        <v>1386</v>
      </c>
      <c r="S311">
        <v>3158</v>
      </c>
      <c r="T311">
        <v>2860</v>
      </c>
      <c r="U311">
        <v>1453</v>
      </c>
      <c r="X311">
        <v>12072</v>
      </c>
      <c r="Y311" s="93">
        <v>498</v>
      </c>
      <c r="AA311" s="1" t="s">
        <v>252</v>
      </c>
      <c r="AB311" s="93">
        <v>6047</v>
      </c>
    </row>
    <row r="312" spans="5:28" x14ac:dyDescent="0.25">
      <c r="E312" s="2">
        <v>311</v>
      </c>
      <c r="F312" s="1" t="s">
        <v>790</v>
      </c>
      <c r="G312" s="1" t="s">
        <v>253</v>
      </c>
      <c r="H312">
        <v>26696</v>
      </c>
      <c r="I312">
        <v>699</v>
      </c>
      <c r="J312" s="93">
        <v>208</v>
      </c>
      <c r="K312" s="93">
        <v>166</v>
      </c>
      <c r="L312" s="93">
        <v>20</v>
      </c>
      <c r="M312" s="93">
        <v>14244</v>
      </c>
      <c r="N312" s="93">
        <v>12670</v>
      </c>
      <c r="O312" s="93">
        <v>13395</v>
      </c>
      <c r="P312">
        <v>14000</v>
      </c>
      <c r="Q312">
        <v>9455</v>
      </c>
      <c r="R312">
        <v>2872</v>
      </c>
      <c r="S312">
        <v>8619</v>
      </c>
      <c r="T312">
        <v>4807</v>
      </c>
      <c r="U312">
        <v>1642</v>
      </c>
      <c r="X312">
        <v>27395</v>
      </c>
      <c r="Y312" s="93">
        <v>87</v>
      </c>
      <c r="AA312" s="1" t="s">
        <v>253</v>
      </c>
      <c r="AB312" s="93">
        <v>13395</v>
      </c>
    </row>
    <row r="313" spans="5:28" x14ac:dyDescent="0.25">
      <c r="E313" s="2">
        <v>312</v>
      </c>
      <c r="F313" s="1" t="s">
        <v>780</v>
      </c>
      <c r="G313" s="1" t="s">
        <v>243</v>
      </c>
      <c r="H313">
        <v>11625</v>
      </c>
      <c r="I313">
        <v>1082</v>
      </c>
      <c r="J313" s="93">
        <v>171</v>
      </c>
      <c r="K313" s="93">
        <v>236</v>
      </c>
      <c r="L313" s="93">
        <v>6</v>
      </c>
      <c r="M313" s="93">
        <v>5433</v>
      </c>
      <c r="N313" s="93">
        <v>6777</v>
      </c>
      <c r="O313" s="93">
        <v>5565</v>
      </c>
      <c r="P313">
        <v>7142</v>
      </c>
      <c r="Q313">
        <v>4684</v>
      </c>
      <c r="R313">
        <v>1484</v>
      </c>
      <c r="S313">
        <v>4030</v>
      </c>
      <c r="T313">
        <v>1925</v>
      </c>
      <c r="U313">
        <v>584</v>
      </c>
      <c r="X313">
        <v>12707</v>
      </c>
      <c r="Y313" s="93">
        <v>84</v>
      </c>
      <c r="AA313" s="1" t="s">
        <v>243</v>
      </c>
      <c r="AB313" s="93">
        <v>5565</v>
      </c>
    </row>
    <row r="314" spans="5:28" x14ac:dyDescent="0.25">
      <c r="E314" s="2">
        <v>313</v>
      </c>
      <c r="F314" s="1" t="s">
        <v>791</v>
      </c>
      <c r="G314" s="1" t="s">
        <v>254</v>
      </c>
      <c r="H314">
        <v>10643</v>
      </c>
      <c r="I314">
        <v>371</v>
      </c>
      <c r="J314" s="93">
        <v>153</v>
      </c>
      <c r="K314" s="93">
        <v>107</v>
      </c>
      <c r="L314" s="93">
        <v>5</v>
      </c>
      <c r="M314" s="93">
        <v>5823</v>
      </c>
      <c r="N314" s="93">
        <v>4844</v>
      </c>
      <c r="O314" s="93">
        <v>4925</v>
      </c>
      <c r="P314">
        <v>6089</v>
      </c>
      <c r="Q314">
        <v>3913</v>
      </c>
      <c r="R314">
        <v>1318</v>
      </c>
      <c r="S314">
        <v>3432</v>
      </c>
      <c r="T314">
        <v>1832</v>
      </c>
      <c r="U314">
        <v>519</v>
      </c>
      <c r="X314">
        <v>11014</v>
      </c>
      <c r="Y314" s="93">
        <v>82</v>
      </c>
      <c r="AA314" s="1" t="s">
        <v>254</v>
      </c>
      <c r="AB314" s="93">
        <v>4925</v>
      </c>
    </row>
    <row r="315" spans="5:28" x14ac:dyDescent="0.25">
      <c r="E315" s="2">
        <v>314</v>
      </c>
      <c r="F315" s="1" t="s">
        <v>792</v>
      </c>
      <c r="G315" s="1" t="s">
        <v>255</v>
      </c>
      <c r="H315">
        <v>25551</v>
      </c>
      <c r="I315">
        <v>51968</v>
      </c>
      <c r="J315" s="93">
        <v>655</v>
      </c>
      <c r="K315" s="93">
        <v>3858</v>
      </c>
      <c r="L315" s="93">
        <v>295</v>
      </c>
      <c r="M315" s="93">
        <v>55444</v>
      </c>
      <c r="N315" s="93">
        <v>13479</v>
      </c>
      <c r="O315" s="93">
        <v>40207</v>
      </c>
      <c r="P315">
        <v>37312</v>
      </c>
      <c r="Q315">
        <v>21158</v>
      </c>
      <c r="R315">
        <v>5369</v>
      </c>
      <c r="S315">
        <v>18771</v>
      </c>
      <c r="T315">
        <v>17571</v>
      </c>
      <c r="U315">
        <v>14650</v>
      </c>
      <c r="X315">
        <v>77519</v>
      </c>
      <c r="Y315" s="93">
        <v>3788</v>
      </c>
      <c r="AA315" s="1" t="s">
        <v>255</v>
      </c>
      <c r="AB315" s="93">
        <v>40207</v>
      </c>
    </row>
    <row r="316" spans="5:28" x14ac:dyDescent="0.25">
      <c r="E316" s="2">
        <v>315</v>
      </c>
      <c r="F316" s="1" t="s">
        <v>793</v>
      </c>
      <c r="G316" s="1" t="s">
        <v>256</v>
      </c>
      <c r="H316">
        <v>5902</v>
      </c>
      <c r="I316">
        <v>26124</v>
      </c>
      <c r="J316" s="93">
        <v>156</v>
      </c>
      <c r="K316" s="93">
        <v>1551</v>
      </c>
      <c r="L316" s="93">
        <v>454</v>
      </c>
      <c r="M316" s="93">
        <v>22494</v>
      </c>
      <c r="N316" s="93">
        <v>4214</v>
      </c>
      <c r="O316" s="93">
        <v>16538</v>
      </c>
      <c r="P316">
        <v>15488</v>
      </c>
      <c r="Q316">
        <v>8084</v>
      </c>
      <c r="R316">
        <v>1538</v>
      </c>
      <c r="S316">
        <v>9563</v>
      </c>
      <c r="T316">
        <v>8263</v>
      </c>
      <c r="U316">
        <v>4578</v>
      </c>
      <c r="X316">
        <v>32026</v>
      </c>
      <c r="Y316" s="93">
        <v>3157</v>
      </c>
      <c r="AA316" s="1" t="s">
        <v>256</v>
      </c>
      <c r="AB316" s="93">
        <v>16538</v>
      </c>
    </row>
    <row r="317" spans="5:28" x14ac:dyDescent="0.25">
      <c r="E317" s="2">
        <v>316</v>
      </c>
      <c r="F317" s="1" t="s">
        <v>794</v>
      </c>
      <c r="G317" s="1" t="s">
        <v>257</v>
      </c>
      <c r="H317">
        <v>39140</v>
      </c>
      <c r="I317">
        <v>39818</v>
      </c>
      <c r="J317" s="93">
        <v>1153</v>
      </c>
      <c r="K317" s="93">
        <v>4958</v>
      </c>
      <c r="L317" s="93">
        <v>174</v>
      </c>
      <c r="M317" s="93">
        <v>41177</v>
      </c>
      <c r="N317" s="93">
        <v>22154</v>
      </c>
      <c r="O317" s="93">
        <v>40229</v>
      </c>
      <c r="P317">
        <v>38729</v>
      </c>
      <c r="Q317">
        <v>26513</v>
      </c>
      <c r="R317">
        <v>9053</v>
      </c>
      <c r="S317">
        <v>20986</v>
      </c>
      <c r="T317">
        <v>15484</v>
      </c>
      <c r="U317">
        <v>6922</v>
      </c>
      <c r="X317">
        <v>78958</v>
      </c>
      <c r="Y317" s="93">
        <v>9342</v>
      </c>
      <c r="AA317" s="1" t="s">
        <v>257</v>
      </c>
      <c r="AB317" s="93">
        <v>40229</v>
      </c>
    </row>
    <row r="318" spans="5:28" x14ac:dyDescent="0.25">
      <c r="E318" s="2">
        <v>317</v>
      </c>
      <c r="F318" s="1" t="s">
        <v>796</v>
      </c>
      <c r="G318" s="1" t="s">
        <v>259</v>
      </c>
      <c r="H318">
        <v>622</v>
      </c>
      <c r="I318">
        <v>13281</v>
      </c>
      <c r="J318" s="93">
        <v>23</v>
      </c>
      <c r="K318" s="93">
        <v>118</v>
      </c>
      <c r="L318" s="93">
        <v>14</v>
      </c>
      <c r="M318" s="93">
        <v>12341</v>
      </c>
      <c r="N318" s="93">
        <v>652</v>
      </c>
      <c r="O318" s="93">
        <v>7504</v>
      </c>
      <c r="P318">
        <v>6399</v>
      </c>
      <c r="Q318">
        <v>3402</v>
      </c>
      <c r="R318">
        <v>348</v>
      </c>
      <c r="S318">
        <v>2816</v>
      </c>
      <c r="T318">
        <v>4714</v>
      </c>
      <c r="U318">
        <v>2623</v>
      </c>
      <c r="X318">
        <v>13903</v>
      </c>
      <c r="Y318" s="93">
        <v>755</v>
      </c>
      <c r="AA318" s="1" t="s">
        <v>259</v>
      </c>
      <c r="AB318" s="93">
        <v>7504</v>
      </c>
    </row>
    <row r="319" spans="5:28" x14ac:dyDescent="0.25">
      <c r="E319" s="2">
        <v>318</v>
      </c>
      <c r="F319" s="1" t="s">
        <v>795</v>
      </c>
      <c r="G319" s="1" t="s">
        <v>258</v>
      </c>
      <c r="H319">
        <v>2555</v>
      </c>
      <c r="I319">
        <v>18977</v>
      </c>
      <c r="J319" s="93">
        <v>33</v>
      </c>
      <c r="K319" s="93">
        <v>179</v>
      </c>
      <c r="L319" s="93">
        <v>214</v>
      </c>
      <c r="M319" s="93">
        <v>10177</v>
      </c>
      <c r="N319" s="93">
        <v>1724</v>
      </c>
      <c r="O319" s="93">
        <v>11331</v>
      </c>
      <c r="P319">
        <v>10201</v>
      </c>
      <c r="Q319">
        <v>4599</v>
      </c>
      <c r="R319">
        <v>1261</v>
      </c>
      <c r="S319">
        <v>4960</v>
      </c>
      <c r="T319">
        <v>6476</v>
      </c>
      <c r="U319">
        <v>4236</v>
      </c>
      <c r="X319">
        <v>21532</v>
      </c>
      <c r="Y319" s="93">
        <v>9205</v>
      </c>
      <c r="AA319" s="1" t="s">
        <v>258</v>
      </c>
      <c r="AB319" s="93">
        <v>11331</v>
      </c>
    </row>
    <row r="320" spans="5:28" x14ac:dyDescent="0.25">
      <c r="E320" s="2">
        <v>319</v>
      </c>
      <c r="F320" s="1" t="s">
        <v>797</v>
      </c>
      <c r="G320" s="1" t="s">
        <v>260</v>
      </c>
      <c r="H320">
        <v>11240</v>
      </c>
      <c r="I320">
        <v>55550</v>
      </c>
      <c r="J320" s="93">
        <v>309</v>
      </c>
      <c r="K320" s="93">
        <v>1969</v>
      </c>
      <c r="L320" s="93">
        <v>346</v>
      </c>
      <c r="M320" s="93">
        <v>13725</v>
      </c>
      <c r="N320" s="93">
        <v>8905</v>
      </c>
      <c r="O320" s="93">
        <v>32654</v>
      </c>
      <c r="P320">
        <v>34136</v>
      </c>
      <c r="Q320">
        <v>16154</v>
      </c>
      <c r="R320">
        <v>5036</v>
      </c>
      <c r="S320">
        <v>21827</v>
      </c>
      <c r="T320">
        <v>17434</v>
      </c>
      <c r="U320">
        <v>6339</v>
      </c>
      <c r="X320">
        <v>66790</v>
      </c>
      <c r="Y320" s="93">
        <v>41536</v>
      </c>
      <c r="AA320" s="1" t="s">
        <v>260</v>
      </c>
      <c r="AB320" s="93">
        <v>32654</v>
      </c>
    </row>
    <row r="321" spans="5:28" x14ac:dyDescent="0.25">
      <c r="E321" s="2">
        <v>320</v>
      </c>
      <c r="F321" s="1" t="s">
        <v>798</v>
      </c>
      <c r="G321" s="1" t="s">
        <v>261</v>
      </c>
      <c r="H321">
        <v>15877</v>
      </c>
      <c r="I321">
        <v>77428</v>
      </c>
      <c r="J321" s="93">
        <v>379</v>
      </c>
      <c r="K321" s="93">
        <v>1210</v>
      </c>
      <c r="L321" s="93">
        <v>153</v>
      </c>
      <c r="M321" s="93">
        <v>74493</v>
      </c>
      <c r="N321" s="93">
        <v>8608</v>
      </c>
      <c r="O321" s="93">
        <v>47739</v>
      </c>
      <c r="P321">
        <v>45566</v>
      </c>
      <c r="Q321">
        <v>22694</v>
      </c>
      <c r="R321">
        <v>6428</v>
      </c>
      <c r="S321">
        <v>21648</v>
      </c>
      <c r="T321">
        <v>29003</v>
      </c>
      <c r="U321">
        <v>13532</v>
      </c>
      <c r="X321">
        <v>93305</v>
      </c>
      <c r="Y321" s="93">
        <v>8462</v>
      </c>
      <c r="AA321" s="1" t="s">
        <v>261</v>
      </c>
      <c r="AB321" s="93">
        <v>47739</v>
      </c>
    </row>
    <row r="322" spans="5:28" x14ac:dyDescent="0.25">
      <c r="E322" s="2">
        <v>321</v>
      </c>
      <c r="F322" s="1" t="s">
        <v>799</v>
      </c>
      <c r="G322" s="1" t="s">
        <v>262</v>
      </c>
      <c r="H322">
        <v>71381</v>
      </c>
      <c r="I322">
        <v>129784</v>
      </c>
      <c r="J322" s="93">
        <v>2494</v>
      </c>
      <c r="K322" s="93">
        <v>8396</v>
      </c>
      <c r="L322" s="93">
        <v>1924</v>
      </c>
      <c r="M322" s="93">
        <v>130833</v>
      </c>
      <c r="N322" s="93">
        <v>43961</v>
      </c>
      <c r="O322" s="93">
        <v>103176</v>
      </c>
      <c r="P322">
        <v>97989</v>
      </c>
      <c r="Q322">
        <v>57176</v>
      </c>
      <c r="R322">
        <v>17674</v>
      </c>
      <c r="S322">
        <v>53116</v>
      </c>
      <c r="T322">
        <v>49691</v>
      </c>
      <c r="U322">
        <v>23508</v>
      </c>
      <c r="X322">
        <v>201165</v>
      </c>
      <c r="Y322" s="93">
        <v>13557</v>
      </c>
      <c r="AA322" s="1" t="s">
        <v>262</v>
      </c>
      <c r="AB322" s="93">
        <v>103176</v>
      </c>
    </row>
    <row r="323" spans="5:28" x14ac:dyDescent="0.25">
      <c r="E323" s="2">
        <v>322</v>
      </c>
      <c r="F323" s="1" t="s">
        <v>800</v>
      </c>
      <c r="G323" s="1" t="s">
        <v>263</v>
      </c>
      <c r="H323">
        <v>14043</v>
      </c>
      <c r="I323">
        <v>22547</v>
      </c>
      <c r="J323" s="93">
        <v>279</v>
      </c>
      <c r="K323" s="93">
        <v>2500</v>
      </c>
      <c r="L323" s="93">
        <v>76</v>
      </c>
      <c r="M323" s="93">
        <v>21932</v>
      </c>
      <c r="N323" s="93">
        <v>7696</v>
      </c>
      <c r="O323" s="93">
        <v>19101</v>
      </c>
      <c r="P323">
        <v>17489</v>
      </c>
      <c r="Q323">
        <v>9030</v>
      </c>
      <c r="R323">
        <v>2568</v>
      </c>
      <c r="S323">
        <v>10733</v>
      </c>
      <c r="T323">
        <v>10018</v>
      </c>
      <c r="U323">
        <v>4241</v>
      </c>
      <c r="X323">
        <v>36590</v>
      </c>
      <c r="Y323" s="93">
        <v>4107</v>
      </c>
      <c r="AA323" s="1" t="s">
        <v>263</v>
      </c>
      <c r="AB323" s="93">
        <v>19101</v>
      </c>
    </row>
    <row r="324" spans="5:28" x14ac:dyDescent="0.25">
      <c r="E324" s="2">
        <v>323</v>
      </c>
      <c r="F324" s="1" t="s">
        <v>801</v>
      </c>
      <c r="G324" s="1" t="s">
        <v>264</v>
      </c>
      <c r="H324">
        <v>107</v>
      </c>
      <c r="I324">
        <v>1336</v>
      </c>
      <c r="J324" s="93">
        <v>67</v>
      </c>
      <c r="K324" s="93">
        <v>4</v>
      </c>
      <c r="L324" s="93">
        <v>1</v>
      </c>
      <c r="M324" s="93">
        <v>1251</v>
      </c>
      <c r="N324" s="93">
        <v>112</v>
      </c>
      <c r="O324" s="93">
        <v>739</v>
      </c>
      <c r="P324">
        <v>704</v>
      </c>
      <c r="Q324">
        <v>388</v>
      </c>
      <c r="R324">
        <v>99</v>
      </c>
      <c r="S324">
        <v>382</v>
      </c>
      <c r="T324">
        <v>390</v>
      </c>
      <c r="U324">
        <v>184</v>
      </c>
      <c r="X324">
        <v>1443</v>
      </c>
      <c r="Y324" s="93">
        <v>8</v>
      </c>
      <c r="AA324" s="1" t="s">
        <v>264</v>
      </c>
      <c r="AB324" s="93">
        <v>739</v>
      </c>
    </row>
    <row r="325" spans="5:28" x14ac:dyDescent="0.25">
      <c r="E325" s="2">
        <v>324</v>
      </c>
      <c r="F325" s="1" t="s">
        <v>802</v>
      </c>
      <c r="G325" s="1" t="s">
        <v>265</v>
      </c>
      <c r="H325">
        <v>25744</v>
      </c>
      <c r="I325">
        <v>10920</v>
      </c>
      <c r="J325" s="93">
        <v>434</v>
      </c>
      <c r="K325" s="93">
        <v>1908</v>
      </c>
      <c r="L325" s="93">
        <v>74</v>
      </c>
      <c r="M325" s="93">
        <v>19337</v>
      </c>
      <c r="N325" s="93">
        <v>11486</v>
      </c>
      <c r="O325" s="93">
        <v>18418</v>
      </c>
      <c r="P325">
        <v>18246</v>
      </c>
      <c r="Q325">
        <v>11383</v>
      </c>
      <c r="R325">
        <v>3673</v>
      </c>
      <c r="S325">
        <v>10694</v>
      </c>
      <c r="T325">
        <v>7831</v>
      </c>
      <c r="U325">
        <v>3083</v>
      </c>
      <c r="X325">
        <v>36664</v>
      </c>
      <c r="Y325" s="93">
        <v>3425</v>
      </c>
      <c r="AA325" s="1" t="s">
        <v>265</v>
      </c>
      <c r="AB325" s="93">
        <v>18418</v>
      </c>
    </row>
    <row r="326" spans="5:28" x14ac:dyDescent="0.25">
      <c r="E326" s="2">
        <v>325</v>
      </c>
      <c r="F326" s="1" t="s">
        <v>806</v>
      </c>
      <c r="G326" s="1" t="s">
        <v>269</v>
      </c>
      <c r="H326">
        <v>162</v>
      </c>
      <c r="I326">
        <v>3179</v>
      </c>
      <c r="J326" s="93">
        <v>12</v>
      </c>
      <c r="K326" s="93">
        <v>14</v>
      </c>
      <c r="L326" s="93">
        <v>0</v>
      </c>
      <c r="M326" s="93">
        <v>2698</v>
      </c>
      <c r="N326" s="93">
        <v>153</v>
      </c>
      <c r="O326" s="93">
        <v>1702</v>
      </c>
      <c r="P326">
        <v>1639</v>
      </c>
      <c r="Q326">
        <v>857</v>
      </c>
      <c r="R326">
        <v>115</v>
      </c>
      <c r="S326">
        <v>487</v>
      </c>
      <c r="T326">
        <v>1235</v>
      </c>
      <c r="U326">
        <v>647</v>
      </c>
      <c r="X326">
        <v>3341</v>
      </c>
      <c r="Y326" s="93">
        <v>464</v>
      </c>
      <c r="AA326" s="1" t="s">
        <v>269</v>
      </c>
      <c r="AB326" s="93">
        <v>1702</v>
      </c>
    </row>
    <row r="327" spans="5:28" x14ac:dyDescent="0.25">
      <c r="E327" s="2">
        <v>326</v>
      </c>
      <c r="F327" s="1" t="s">
        <v>803</v>
      </c>
      <c r="G327" s="1" t="s">
        <v>266</v>
      </c>
      <c r="H327">
        <v>49578</v>
      </c>
      <c r="I327">
        <v>12922</v>
      </c>
      <c r="J327" s="93">
        <v>634</v>
      </c>
      <c r="K327" s="93">
        <v>567</v>
      </c>
      <c r="L327" s="93">
        <v>58</v>
      </c>
      <c r="M327" s="93">
        <v>33633</v>
      </c>
      <c r="N327" s="93">
        <v>20758</v>
      </c>
      <c r="O327" s="93">
        <v>32331</v>
      </c>
      <c r="P327">
        <v>30169</v>
      </c>
      <c r="Q327">
        <v>17162</v>
      </c>
      <c r="R327">
        <v>5394</v>
      </c>
      <c r="S327">
        <v>17567</v>
      </c>
      <c r="T327">
        <v>13857</v>
      </c>
      <c r="U327">
        <v>8520</v>
      </c>
      <c r="X327">
        <v>62500</v>
      </c>
      <c r="Y327" s="93">
        <v>6850</v>
      </c>
      <c r="AA327" s="1" t="s">
        <v>266</v>
      </c>
      <c r="AB327" s="93">
        <v>32331</v>
      </c>
    </row>
    <row r="328" spans="5:28" x14ac:dyDescent="0.25">
      <c r="E328" s="2">
        <v>327</v>
      </c>
      <c r="F328" s="1" t="s">
        <v>804</v>
      </c>
      <c r="G328" s="1" t="s">
        <v>267</v>
      </c>
      <c r="H328">
        <v>3817</v>
      </c>
      <c r="I328">
        <v>23993</v>
      </c>
      <c r="J328" s="93">
        <v>149</v>
      </c>
      <c r="K328" s="93">
        <v>777</v>
      </c>
      <c r="L328" s="93">
        <v>91</v>
      </c>
      <c r="M328" s="93">
        <v>21788</v>
      </c>
      <c r="N328" s="93">
        <v>2801</v>
      </c>
      <c r="O328" s="93">
        <v>13820</v>
      </c>
      <c r="P328">
        <v>13990</v>
      </c>
      <c r="Q328">
        <v>4637</v>
      </c>
      <c r="R328">
        <v>3470</v>
      </c>
      <c r="S328">
        <v>8474</v>
      </c>
      <c r="T328">
        <v>6932</v>
      </c>
      <c r="U328">
        <v>4297</v>
      </c>
      <c r="X328">
        <v>27810</v>
      </c>
      <c r="Y328" s="93">
        <v>2204</v>
      </c>
      <c r="AA328" s="1" t="s">
        <v>267</v>
      </c>
      <c r="AB328" s="93">
        <v>13820</v>
      </c>
    </row>
    <row r="329" spans="5:28" x14ac:dyDescent="0.25">
      <c r="E329" s="2">
        <v>328</v>
      </c>
      <c r="F329" s="1" t="s">
        <v>805</v>
      </c>
      <c r="G329" s="1" t="s">
        <v>268</v>
      </c>
      <c r="H329">
        <v>16218</v>
      </c>
      <c r="I329">
        <v>44051</v>
      </c>
      <c r="J329" s="93">
        <v>242</v>
      </c>
      <c r="K329" s="93">
        <v>252</v>
      </c>
      <c r="L329" s="93">
        <v>28</v>
      </c>
      <c r="M329" s="93">
        <v>11680</v>
      </c>
      <c r="N329" s="93">
        <v>7766</v>
      </c>
      <c r="O329" s="93">
        <v>31362</v>
      </c>
      <c r="P329">
        <v>28907</v>
      </c>
      <c r="Q329">
        <v>11663</v>
      </c>
      <c r="R329">
        <v>4449</v>
      </c>
      <c r="S329">
        <v>15597</v>
      </c>
      <c r="T329">
        <v>16904</v>
      </c>
      <c r="U329">
        <v>11656</v>
      </c>
      <c r="X329">
        <v>60269</v>
      </c>
      <c r="Y329" s="93">
        <v>40301</v>
      </c>
      <c r="AA329" s="1" t="s">
        <v>268</v>
      </c>
      <c r="AB329" s="93">
        <v>31362</v>
      </c>
    </row>
    <row r="330" spans="5:28" x14ac:dyDescent="0.25">
      <c r="E330" s="2">
        <v>329</v>
      </c>
      <c r="F330" s="1" t="s">
        <v>807</v>
      </c>
      <c r="G330" s="1" t="s">
        <v>270</v>
      </c>
      <c r="H330">
        <v>10813</v>
      </c>
      <c r="I330">
        <v>23608</v>
      </c>
      <c r="J330" s="93">
        <v>248</v>
      </c>
      <c r="K330" s="93">
        <v>533</v>
      </c>
      <c r="L330" s="93">
        <v>50</v>
      </c>
      <c r="M330" s="93">
        <v>25860</v>
      </c>
      <c r="N330" s="93">
        <v>5378</v>
      </c>
      <c r="O330" s="93">
        <v>17331</v>
      </c>
      <c r="P330">
        <v>17090</v>
      </c>
      <c r="Q330">
        <v>10042</v>
      </c>
      <c r="R330">
        <v>3048</v>
      </c>
      <c r="S330">
        <v>8825</v>
      </c>
      <c r="T330">
        <v>10051</v>
      </c>
      <c r="U330">
        <v>2455</v>
      </c>
      <c r="X330">
        <v>34421</v>
      </c>
      <c r="Y330" s="93">
        <v>2352</v>
      </c>
      <c r="AA330" s="1" t="s">
        <v>270</v>
      </c>
      <c r="AB330" s="93">
        <v>17331</v>
      </c>
    </row>
    <row r="331" spans="5:28" x14ac:dyDescent="0.25">
      <c r="E331" s="2">
        <v>330</v>
      </c>
      <c r="F331" s="1" t="s">
        <v>808</v>
      </c>
      <c r="G331" s="1" t="s">
        <v>271</v>
      </c>
      <c r="H331">
        <v>1123</v>
      </c>
      <c r="I331">
        <v>14893</v>
      </c>
      <c r="J331" s="93">
        <v>31</v>
      </c>
      <c r="K331" s="93">
        <v>277</v>
      </c>
      <c r="L331" s="93">
        <v>25</v>
      </c>
      <c r="M331" s="93">
        <v>12201</v>
      </c>
      <c r="N331" s="93">
        <v>1089</v>
      </c>
      <c r="O331" s="93">
        <v>8467</v>
      </c>
      <c r="P331">
        <v>7549</v>
      </c>
      <c r="Q331">
        <v>3967</v>
      </c>
      <c r="R331">
        <v>1849</v>
      </c>
      <c r="S331">
        <v>2193</v>
      </c>
      <c r="T331">
        <v>4947</v>
      </c>
      <c r="U331">
        <v>3060</v>
      </c>
      <c r="X331">
        <v>16016</v>
      </c>
      <c r="Y331" s="93">
        <v>2393</v>
      </c>
      <c r="AA331" s="1" t="s">
        <v>271</v>
      </c>
      <c r="AB331" s="93">
        <v>8467</v>
      </c>
    </row>
    <row r="332" spans="5:28" x14ac:dyDescent="0.25">
      <c r="E332" s="2">
        <v>331</v>
      </c>
      <c r="F332" s="1" t="s">
        <v>809</v>
      </c>
      <c r="G332" s="1" t="s">
        <v>272</v>
      </c>
      <c r="H332">
        <v>105169</v>
      </c>
      <c r="I332">
        <v>88196</v>
      </c>
      <c r="J332" s="93">
        <v>1721</v>
      </c>
      <c r="K332" s="93">
        <v>34889</v>
      </c>
      <c r="L332" s="93">
        <v>1117</v>
      </c>
      <c r="M332" s="93">
        <v>80969</v>
      </c>
      <c r="N332" s="93">
        <v>62802</v>
      </c>
      <c r="O332" s="93">
        <v>99092</v>
      </c>
      <c r="P332">
        <v>94273</v>
      </c>
      <c r="Q332">
        <v>66280</v>
      </c>
      <c r="R332">
        <v>19779</v>
      </c>
      <c r="S332">
        <v>53726</v>
      </c>
      <c r="T332">
        <v>41446</v>
      </c>
      <c r="U332">
        <v>12134</v>
      </c>
      <c r="X332">
        <v>193365</v>
      </c>
      <c r="Y332" s="93">
        <v>11867</v>
      </c>
      <c r="AA332" s="1" t="s">
        <v>272</v>
      </c>
      <c r="AB332" s="93">
        <v>99092</v>
      </c>
    </row>
    <row r="333" spans="5:28" x14ac:dyDescent="0.25">
      <c r="E333" s="2">
        <v>332</v>
      </c>
      <c r="F333" s="1" t="s">
        <v>810</v>
      </c>
      <c r="G333" s="1" t="s">
        <v>273</v>
      </c>
      <c r="H333">
        <v>12863</v>
      </c>
      <c r="I333">
        <v>25019</v>
      </c>
      <c r="J333" s="93">
        <v>335</v>
      </c>
      <c r="K333" s="93">
        <v>746</v>
      </c>
      <c r="L333" s="93">
        <v>125</v>
      </c>
      <c r="M333" s="93">
        <v>24713</v>
      </c>
      <c r="N333" s="93">
        <v>8111</v>
      </c>
      <c r="O333" s="93">
        <v>19144</v>
      </c>
      <c r="P333">
        <v>18738</v>
      </c>
      <c r="Q333">
        <v>11401</v>
      </c>
      <c r="R333">
        <v>2346</v>
      </c>
      <c r="S333">
        <v>10000</v>
      </c>
      <c r="T333">
        <v>10537</v>
      </c>
      <c r="U333">
        <v>3598</v>
      </c>
      <c r="X333">
        <v>37882</v>
      </c>
      <c r="Y333" s="93">
        <v>3852</v>
      </c>
      <c r="AA333" s="1" t="s">
        <v>273</v>
      </c>
      <c r="AB333" s="93">
        <v>19144</v>
      </c>
    </row>
    <row r="334" spans="5:28" x14ac:dyDescent="0.25">
      <c r="E334" s="2">
        <v>333</v>
      </c>
      <c r="F334" s="1" t="s">
        <v>811</v>
      </c>
      <c r="G334" s="1" t="s">
        <v>274</v>
      </c>
      <c r="H334">
        <v>1526</v>
      </c>
      <c r="I334">
        <v>8708</v>
      </c>
      <c r="J334" s="93">
        <v>92</v>
      </c>
      <c r="K334" s="93">
        <v>44</v>
      </c>
      <c r="L334" s="93">
        <v>9</v>
      </c>
      <c r="M334" s="93">
        <v>8909</v>
      </c>
      <c r="N334" s="93">
        <v>922</v>
      </c>
      <c r="O334" s="93">
        <v>5227</v>
      </c>
      <c r="P334">
        <v>5007</v>
      </c>
      <c r="Q334">
        <v>1642</v>
      </c>
      <c r="R334">
        <v>703</v>
      </c>
      <c r="S334">
        <v>2264</v>
      </c>
      <c r="T334">
        <v>3200</v>
      </c>
      <c r="U334">
        <v>2425</v>
      </c>
      <c r="X334">
        <v>10234</v>
      </c>
      <c r="Y334" s="93">
        <v>258</v>
      </c>
      <c r="AA334" s="1" t="s">
        <v>274</v>
      </c>
      <c r="AB334" s="93">
        <v>5227</v>
      </c>
    </row>
    <row r="335" spans="5:28" x14ac:dyDescent="0.25">
      <c r="E335" s="2">
        <v>334</v>
      </c>
      <c r="F335" s="1" t="s">
        <v>813</v>
      </c>
      <c r="G335" s="1" t="s">
        <v>276</v>
      </c>
      <c r="H335">
        <v>277</v>
      </c>
      <c r="I335">
        <v>3117</v>
      </c>
      <c r="J335" s="93">
        <v>19</v>
      </c>
      <c r="K335" s="93">
        <v>61</v>
      </c>
      <c r="L335" s="93">
        <v>2</v>
      </c>
      <c r="M335" s="93">
        <v>3041</v>
      </c>
      <c r="N335" s="93">
        <v>215</v>
      </c>
      <c r="O335" s="93">
        <v>1838</v>
      </c>
      <c r="P335">
        <v>1556</v>
      </c>
      <c r="Q335">
        <v>732</v>
      </c>
      <c r="R335">
        <v>202</v>
      </c>
      <c r="S335">
        <v>732</v>
      </c>
      <c r="T335">
        <v>1109</v>
      </c>
      <c r="U335">
        <v>619</v>
      </c>
      <c r="X335">
        <v>3394</v>
      </c>
      <c r="Y335" s="93">
        <v>56</v>
      </c>
      <c r="AA335" s="1" t="s">
        <v>276</v>
      </c>
      <c r="AB335" s="93">
        <v>1838</v>
      </c>
    </row>
    <row r="336" spans="5:28" x14ac:dyDescent="0.25">
      <c r="E336" s="2">
        <v>335</v>
      </c>
      <c r="F336" s="1" t="s">
        <v>812</v>
      </c>
      <c r="G336" s="1" t="s">
        <v>275</v>
      </c>
      <c r="H336">
        <v>16071</v>
      </c>
      <c r="I336">
        <v>57995</v>
      </c>
      <c r="J336" s="93">
        <v>344</v>
      </c>
      <c r="K336" s="93">
        <v>1629</v>
      </c>
      <c r="L336" s="93">
        <v>391</v>
      </c>
      <c r="M336" s="93">
        <v>41468</v>
      </c>
      <c r="N336" s="93">
        <v>11002</v>
      </c>
      <c r="O336" s="93">
        <v>36371</v>
      </c>
      <c r="P336">
        <v>37695</v>
      </c>
      <c r="Q336">
        <v>15243</v>
      </c>
      <c r="R336">
        <v>4753</v>
      </c>
      <c r="S336">
        <v>28577</v>
      </c>
      <c r="T336">
        <v>17647</v>
      </c>
      <c r="U336">
        <v>7846</v>
      </c>
      <c r="X336">
        <v>74066</v>
      </c>
      <c r="Y336" s="93">
        <v>19232</v>
      </c>
      <c r="AA336" s="1" t="s">
        <v>275</v>
      </c>
      <c r="AB336" s="93">
        <v>36371</v>
      </c>
    </row>
    <row r="337" spans="5:28" x14ac:dyDescent="0.25">
      <c r="E337" s="2">
        <v>336</v>
      </c>
      <c r="F337" s="1" t="s">
        <v>814</v>
      </c>
      <c r="G337" s="1" t="s">
        <v>277</v>
      </c>
      <c r="H337">
        <v>26792</v>
      </c>
      <c r="I337">
        <v>76674</v>
      </c>
      <c r="J337" s="93">
        <v>741</v>
      </c>
      <c r="K337" s="93">
        <v>5601</v>
      </c>
      <c r="L337" s="93">
        <v>391</v>
      </c>
      <c r="M337" s="93">
        <v>72137</v>
      </c>
      <c r="N337" s="93">
        <v>15040</v>
      </c>
      <c r="O337" s="93">
        <v>53006</v>
      </c>
      <c r="P337">
        <v>50460</v>
      </c>
      <c r="Q337">
        <v>33273</v>
      </c>
      <c r="R337">
        <v>8089</v>
      </c>
      <c r="S337">
        <v>28144</v>
      </c>
      <c r="T337">
        <v>23555</v>
      </c>
      <c r="U337">
        <v>10405</v>
      </c>
      <c r="X337">
        <v>103466</v>
      </c>
      <c r="Y337" s="93">
        <v>9556</v>
      </c>
      <c r="AA337" s="1" t="s">
        <v>277</v>
      </c>
      <c r="AB337" s="93">
        <v>53006</v>
      </c>
    </row>
    <row r="338" spans="5:28" x14ac:dyDescent="0.25">
      <c r="E338" s="2">
        <v>337</v>
      </c>
      <c r="F338" s="1" t="s">
        <v>815</v>
      </c>
      <c r="G338" s="1" t="s">
        <v>278</v>
      </c>
      <c r="H338">
        <v>28923</v>
      </c>
      <c r="I338">
        <v>47992</v>
      </c>
      <c r="J338" s="93">
        <v>637</v>
      </c>
      <c r="K338" s="93">
        <v>486</v>
      </c>
      <c r="L338" s="93">
        <v>144</v>
      </c>
      <c r="M338" s="93">
        <v>57754</v>
      </c>
      <c r="N338" s="93">
        <v>16139</v>
      </c>
      <c r="O338" s="93">
        <v>38968</v>
      </c>
      <c r="P338">
        <v>37947</v>
      </c>
      <c r="Q338">
        <v>19942</v>
      </c>
      <c r="R338">
        <v>5630</v>
      </c>
      <c r="S338">
        <v>20933</v>
      </c>
      <c r="T338">
        <v>19919</v>
      </c>
      <c r="U338">
        <v>10491</v>
      </c>
      <c r="X338">
        <v>76915</v>
      </c>
      <c r="Y338" s="93">
        <v>1755</v>
      </c>
      <c r="AA338" s="1" t="s">
        <v>278</v>
      </c>
      <c r="AB338" s="93">
        <v>38968</v>
      </c>
    </row>
    <row r="339" spans="5:28" x14ac:dyDescent="0.25">
      <c r="E339" s="2">
        <v>338</v>
      </c>
      <c r="F339" s="1" t="s">
        <v>816</v>
      </c>
      <c r="G339" s="1" t="s">
        <v>279</v>
      </c>
      <c r="H339">
        <v>36911</v>
      </c>
      <c r="I339">
        <v>21671</v>
      </c>
      <c r="J339" s="93">
        <v>618</v>
      </c>
      <c r="K339" s="93">
        <v>3054</v>
      </c>
      <c r="L339" s="93">
        <v>482</v>
      </c>
      <c r="M339" s="93">
        <v>24725</v>
      </c>
      <c r="N339" s="93">
        <v>19004</v>
      </c>
      <c r="O339" s="93">
        <v>28503</v>
      </c>
      <c r="P339">
        <v>30079</v>
      </c>
      <c r="Q339">
        <v>15897</v>
      </c>
      <c r="R339">
        <v>8514</v>
      </c>
      <c r="S339">
        <v>15892</v>
      </c>
      <c r="T339">
        <v>12076</v>
      </c>
      <c r="U339">
        <v>6203</v>
      </c>
      <c r="X339">
        <v>58582</v>
      </c>
      <c r="Y339" s="93">
        <v>10699</v>
      </c>
      <c r="AA339" s="1" t="s">
        <v>279</v>
      </c>
      <c r="AB339" s="93">
        <v>28503</v>
      </c>
    </row>
    <row r="340" spans="5:28" x14ac:dyDescent="0.25">
      <c r="E340" s="2">
        <v>339</v>
      </c>
      <c r="F340" s="1" t="s">
        <v>817</v>
      </c>
      <c r="G340" s="1" t="s">
        <v>280</v>
      </c>
      <c r="H340">
        <v>1083</v>
      </c>
      <c r="I340">
        <v>3761</v>
      </c>
      <c r="J340" s="93">
        <v>399</v>
      </c>
      <c r="K340" s="93">
        <v>95</v>
      </c>
      <c r="L340" s="93">
        <v>9</v>
      </c>
      <c r="M340" s="93">
        <v>3669</v>
      </c>
      <c r="N340" s="93">
        <v>637</v>
      </c>
      <c r="O340" s="93">
        <v>2403</v>
      </c>
      <c r="P340">
        <v>2441</v>
      </c>
      <c r="Q340">
        <v>1354</v>
      </c>
      <c r="R340">
        <v>330</v>
      </c>
      <c r="S340">
        <v>1038</v>
      </c>
      <c r="T340">
        <v>1357</v>
      </c>
      <c r="U340">
        <v>765</v>
      </c>
      <c r="X340">
        <v>4844</v>
      </c>
      <c r="Y340" s="93">
        <v>35</v>
      </c>
      <c r="AA340" s="1" t="s">
        <v>280</v>
      </c>
      <c r="AB340" s="93">
        <v>2403</v>
      </c>
    </row>
    <row r="341" spans="5:28" x14ac:dyDescent="0.25">
      <c r="E341" s="2">
        <v>340</v>
      </c>
      <c r="F341" s="1" t="s">
        <v>818</v>
      </c>
      <c r="G341" s="1" t="s">
        <v>281</v>
      </c>
      <c r="H341">
        <v>205</v>
      </c>
      <c r="I341">
        <v>2863</v>
      </c>
      <c r="J341" s="93">
        <v>28</v>
      </c>
      <c r="K341" s="93">
        <v>26</v>
      </c>
      <c r="L341" s="93">
        <v>0</v>
      </c>
      <c r="M341" s="93">
        <v>2837</v>
      </c>
      <c r="N341" s="93">
        <v>131</v>
      </c>
      <c r="O341" s="93">
        <v>1531</v>
      </c>
      <c r="P341">
        <v>1537</v>
      </c>
      <c r="Q341">
        <v>532</v>
      </c>
      <c r="R341">
        <v>184</v>
      </c>
      <c r="S341">
        <v>720</v>
      </c>
      <c r="T341">
        <v>1075</v>
      </c>
      <c r="U341">
        <v>557</v>
      </c>
      <c r="X341">
        <v>3068</v>
      </c>
      <c r="Y341" s="93">
        <v>46</v>
      </c>
      <c r="AA341" s="1" t="s">
        <v>281</v>
      </c>
      <c r="AB341" s="93">
        <v>1531</v>
      </c>
    </row>
    <row r="342" spans="5:28" x14ac:dyDescent="0.25">
      <c r="E342" s="2">
        <v>341</v>
      </c>
      <c r="F342" s="1" t="s">
        <v>819</v>
      </c>
      <c r="G342" s="1" t="s">
        <v>282</v>
      </c>
      <c r="H342">
        <v>14994</v>
      </c>
      <c r="I342">
        <v>27579</v>
      </c>
      <c r="J342" s="93">
        <v>279</v>
      </c>
      <c r="K342" s="93">
        <v>2002</v>
      </c>
      <c r="L342" s="93">
        <v>621</v>
      </c>
      <c r="M342" s="93">
        <v>17566</v>
      </c>
      <c r="N342" s="93">
        <v>10534</v>
      </c>
      <c r="O342" s="93">
        <v>21356</v>
      </c>
      <c r="P342">
        <v>21217</v>
      </c>
      <c r="Q342">
        <v>11370</v>
      </c>
      <c r="R342">
        <v>3253</v>
      </c>
      <c r="S342">
        <v>12697</v>
      </c>
      <c r="T342">
        <v>10727</v>
      </c>
      <c r="U342">
        <v>4526</v>
      </c>
      <c r="X342">
        <v>42573</v>
      </c>
      <c r="Y342" s="93">
        <v>11571</v>
      </c>
      <c r="AA342" s="1" t="s">
        <v>282</v>
      </c>
      <c r="AB342" s="93">
        <v>21356</v>
      </c>
    </row>
    <row r="343" spans="5:28" x14ac:dyDescent="0.25">
      <c r="E343" s="2">
        <v>342</v>
      </c>
      <c r="F343" s="1" t="s">
        <v>820</v>
      </c>
      <c r="G343" s="1" t="s">
        <v>283</v>
      </c>
      <c r="H343">
        <v>6299</v>
      </c>
      <c r="I343">
        <v>3925</v>
      </c>
      <c r="J343" s="93">
        <v>106</v>
      </c>
      <c r="K343" s="93">
        <v>234</v>
      </c>
      <c r="L343" s="93">
        <v>40</v>
      </c>
      <c r="M343" s="93">
        <v>6812</v>
      </c>
      <c r="N343" s="93">
        <v>2841</v>
      </c>
      <c r="O343" s="93">
        <v>5166</v>
      </c>
      <c r="P343">
        <v>5058</v>
      </c>
      <c r="Q343">
        <v>3480</v>
      </c>
      <c r="R343">
        <v>852</v>
      </c>
      <c r="S343">
        <v>2773</v>
      </c>
      <c r="T343">
        <v>2250</v>
      </c>
      <c r="U343">
        <v>869</v>
      </c>
      <c r="X343">
        <v>10224</v>
      </c>
      <c r="Y343" s="93">
        <v>191</v>
      </c>
      <c r="AA343" s="1" t="s">
        <v>283</v>
      </c>
      <c r="AB343" s="93">
        <v>5166</v>
      </c>
    </row>
    <row r="344" spans="5:28" x14ac:dyDescent="0.25">
      <c r="E344" s="2">
        <v>343</v>
      </c>
      <c r="F344" s="1" t="s">
        <v>821</v>
      </c>
      <c r="G344" s="1" t="s">
        <v>284</v>
      </c>
      <c r="H344">
        <v>6174</v>
      </c>
      <c r="I344">
        <v>79012</v>
      </c>
      <c r="J344" s="93">
        <v>223</v>
      </c>
      <c r="K344" s="93">
        <v>616</v>
      </c>
      <c r="L344" s="93">
        <v>114</v>
      </c>
      <c r="M344" s="93">
        <v>74357</v>
      </c>
      <c r="N344" s="93">
        <v>3894</v>
      </c>
      <c r="O344" s="93">
        <v>43213</v>
      </c>
      <c r="P344">
        <v>41973</v>
      </c>
      <c r="Q344">
        <v>15539</v>
      </c>
      <c r="R344">
        <v>5864</v>
      </c>
      <c r="S344">
        <v>22299</v>
      </c>
      <c r="T344">
        <v>25322</v>
      </c>
      <c r="U344">
        <v>16162</v>
      </c>
      <c r="X344">
        <v>85186</v>
      </c>
      <c r="Y344" s="93">
        <v>5982</v>
      </c>
      <c r="AA344" s="1" t="s">
        <v>284</v>
      </c>
      <c r="AB344" s="93">
        <v>43213</v>
      </c>
    </row>
    <row r="345" spans="5:28" x14ac:dyDescent="0.25">
      <c r="E345" s="2">
        <v>344</v>
      </c>
      <c r="F345" s="1" t="s">
        <v>822</v>
      </c>
      <c r="G345" s="1" t="s">
        <v>285</v>
      </c>
      <c r="H345">
        <v>8405</v>
      </c>
      <c r="I345">
        <v>18658</v>
      </c>
      <c r="J345" s="93">
        <v>248</v>
      </c>
      <c r="K345" s="93">
        <v>1893</v>
      </c>
      <c r="L345" s="93">
        <v>59</v>
      </c>
      <c r="M345" s="93">
        <v>20641</v>
      </c>
      <c r="N345" s="93">
        <v>3378</v>
      </c>
      <c r="O345" s="93">
        <v>11427</v>
      </c>
      <c r="P345">
        <v>15636</v>
      </c>
      <c r="Q345">
        <v>5903</v>
      </c>
      <c r="R345">
        <v>2383</v>
      </c>
      <c r="S345">
        <v>7854</v>
      </c>
      <c r="T345">
        <v>8303</v>
      </c>
      <c r="U345">
        <v>2620</v>
      </c>
      <c r="X345">
        <v>27063</v>
      </c>
      <c r="Y345" s="93">
        <v>844</v>
      </c>
      <c r="AA345" s="1" t="s">
        <v>285</v>
      </c>
      <c r="AB345" s="93">
        <v>11427</v>
      </c>
    </row>
    <row r="346" spans="5:28" x14ac:dyDescent="0.25">
      <c r="E346" s="2">
        <v>345</v>
      </c>
      <c r="F346" s="1" t="s">
        <v>823</v>
      </c>
      <c r="G346" s="1" t="s">
        <v>286</v>
      </c>
      <c r="H346">
        <v>74041</v>
      </c>
      <c r="I346">
        <v>31508</v>
      </c>
      <c r="J346" s="93">
        <v>1213</v>
      </c>
      <c r="K346" s="93">
        <v>4593</v>
      </c>
      <c r="L346" s="93">
        <v>431</v>
      </c>
      <c r="M346" s="93">
        <v>52089</v>
      </c>
      <c r="N346" s="93">
        <v>34523</v>
      </c>
      <c r="O346" s="93">
        <v>53185</v>
      </c>
      <c r="P346">
        <v>52364</v>
      </c>
      <c r="Q346">
        <v>31046</v>
      </c>
      <c r="R346">
        <v>10144</v>
      </c>
      <c r="S346">
        <v>30138</v>
      </c>
      <c r="T346">
        <v>23790</v>
      </c>
      <c r="U346">
        <v>10431</v>
      </c>
      <c r="X346">
        <v>105549</v>
      </c>
      <c r="Y346" s="93">
        <v>12700</v>
      </c>
      <c r="AA346" s="1" t="s">
        <v>286</v>
      </c>
      <c r="AB346" s="93">
        <v>53185</v>
      </c>
    </row>
    <row r="347" spans="5:28" x14ac:dyDescent="0.25">
      <c r="E347" s="2">
        <v>346</v>
      </c>
      <c r="F347" s="1" t="s">
        <v>824</v>
      </c>
      <c r="G347" s="1" t="s">
        <v>287</v>
      </c>
      <c r="H347">
        <v>11046</v>
      </c>
      <c r="I347">
        <v>40858</v>
      </c>
      <c r="J347" s="93">
        <v>286</v>
      </c>
      <c r="K347" s="93">
        <v>1419</v>
      </c>
      <c r="L347" s="93">
        <v>117</v>
      </c>
      <c r="M347" s="93">
        <v>39443</v>
      </c>
      <c r="N347" s="93">
        <v>7211</v>
      </c>
      <c r="O347" s="93">
        <v>26816</v>
      </c>
      <c r="P347">
        <v>25088</v>
      </c>
      <c r="Q347">
        <v>12329</v>
      </c>
      <c r="R347">
        <v>2795</v>
      </c>
      <c r="S347">
        <v>12743</v>
      </c>
      <c r="T347">
        <v>15914</v>
      </c>
      <c r="U347">
        <v>8123</v>
      </c>
      <c r="X347">
        <v>51904</v>
      </c>
      <c r="Y347" s="93">
        <v>3428</v>
      </c>
      <c r="AA347" s="1" t="s">
        <v>287</v>
      </c>
      <c r="AB347" s="93">
        <v>26816</v>
      </c>
    </row>
    <row r="348" spans="5:28" x14ac:dyDescent="0.25">
      <c r="E348" s="2">
        <v>347</v>
      </c>
      <c r="F348" s="1" t="s">
        <v>825</v>
      </c>
      <c r="G348" s="1" t="s">
        <v>288</v>
      </c>
      <c r="H348">
        <v>5398</v>
      </c>
      <c r="I348">
        <v>15277</v>
      </c>
      <c r="J348" s="93">
        <v>210</v>
      </c>
      <c r="K348" s="93">
        <v>163</v>
      </c>
      <c r="L348" s="93">
        <v>37</v>
      </c>
      <c r="M348" s="93">
        <v>16558</v>
      </c>
      <c r="N348" s="93">
        <v>3244</v>
      </c>
      <c r="O348" s="93">
        <v>10582</v>
      </c>
      <c r="P348">
        <v>10093</v>
      </c>
      <c r="Q348">
        <v>6067</v>
      </c>
      <c r="R348">
        <v>1536</v>
      </c>
      <c r="S348">
        <v>5436</v>
      </c>
      <c r="T348">
        <v>5083</v>
      </c>
      <c r="U348">
        <v>2553</v>
      </c>
      <c r="X348">
        <v>20675</v>
      </c>
      <c r="Y348" s="93">
        <v>463</v>
      </c>
      <c r="AA348" s="1" t="s">
        <v>288</v>
      </c>
      <c r="AB348" s="93">
        <v>10582</v>
      </c>
    </row>
    <row r="349" spans="5:28" x14ac:dyDescent="0.25">
      <c r="E349" s="2">
        <v>348</v>
      </c>
      <c r="F349" s="1" t="s">
        <v>826</v>
      </c>
      <c r="G349" s="1" t="s">
        <v>289</v>
      </c>
      <c r="H349">
        <v>99068</v>
      </c>
      <c r="I349">
        <v>291656</v>
      </c>
      <c r="J349" s="93">
        <v>3040</v>
      </c>
      <c r="K349" s="93">
        <v>109471</v>
      </c>
      <c r="L349" s="93">
        <v>2222</v>
      </c>
      <c r="M349" s="93">
        <v>134925</v>
      </c>
      <c r="N349" s="93">
        <v>75255</v>
      </c>
      <c r="O349" s="93">
        <v>201205</v>
      </c>
      <c r="P349">
        <v>189519</v>
      </c>
      <c r="Q349">
        <v>87719</v>
      </c>
      <c r="R349">
        <v>31673</v>
      </c>
      <c r="S349">
        <v>129139</v>
      </c>
      <c r="T349">
        <v>98634</v>
      </c>
      <c r="U349">
        <v>43559</v>
      </c>
      <c r="X349">
        <v>390724</v>
      </c>
      <c r="Y349" s="93">
        <v>65811</v>
      </c>
      <c r="AA349" s="1" t="s">
        <v>289</v>
      </c>
      <c r="AB349" s="93">
        <v>201205</v>
      </c>
    </row>
    <row r="350" spans="5:28" x14ac:dyDescent="0.25">
      <c r="E350" s="2">
        <v>349</v>
      </c>
      <c r="F350" s="1" t="s">
        <v>827</v>
      </c>
      <c r="G350" s="1" t="s">
        <v>290</v>
      </c>
      <c r="H350">
        <v>12364</v>
      </c>
      <c r="I350">
        <v>23068</v>
      </c>
      <c r="J350" s="93">
        <v>314</v>
      </c>
      <c r="K350" s="93">
        <v>2582</v>
      </c>
      <c r="L350" s="93">
        <v>142</v>
      </c>
      <c r="M350" s="93">
        <v>22641</v>
      </c>
      <c r="N350" s="93">
        <v>7517</v>
      </c>
      <c r="O350" s="93">
        <v>17827</v>
      </c>
      <c r="P350">
        <v>17605</v>
      </c>
      <c r="Q350">
        <v>11372</v>
      </c>
      <c r="R350">
        <v>2967</v>
      </c>
      <c r="S350">
        <v>10149</v>
      </c>
      <c r="T350">
        <v>8553</v>
      </c>
      <c r="U350">
        <v>2391</v>
      </c>
      <c r="X350">
        <v>35432</v>
      </c>
      <c r="Y350" s="93">
        <v>2236</v>
      </c>
      <c r="AA350" s="1" t="s">
        <v>290</v>
      </c>
      <c r="AB350" s="93">
        <v>17827</v>
      </c>
    </row>
    <row r="351" spans="5:28" x14ac:dyDescent="0.25">
      <c r="E351" s="2">
        <v>350</v>
      </c>
      <c r="F351" s="1" t="s">
        <v>828</v>
      </c>
      <c r="G351" s="1" t="s">
        <v>291</v>
      </c>
      <c r="H351">
        <v>59947</v>
      </c>
      <c r="I351">
        <v>107139</v>
      </c>
      <c r="J351" s="93">
        <v>1385</v>
      </c>
      <c r="K351" s="93">
        <v>7873</v>
      </c>
      <c r="L351" s="93">
        <v>2144</v>
      </c>
      <c r="M351" s="93">
        <v>109020</v>
      </c>
      <c r="N351" s="93">
        <v>35583</v>
      </c>
      <c r="O351" s="93">
        <v>84662</v>
      </c>
      <c r="P351">
        <v>82424</v>
      </c>
      <c r="Q351">
        <v>42205</v>
      </c>
      <c r="R351">
        <v>16640</v>
      </c>
      <c r="S351">
        <v>45797</v>
      </c>
      <c r="T351">
        <v>40943</v>
      </c>
      <c r="U351">
        <v>21501</v>
      </c>
      <c r="X351">
        <v>167086</v>
      </c>
      <c r="Y351" s="93">
        <v>11081</v>
      </c>
      <c r="AA351" s="1" t="s">
        <v>291</v>
      </c>
      <c r="AB351" s="93">
        <v>84662</v>
      </c>
    </row>
    <row r="352" spans="5:28" x14ac:dyDescent="0.25">
      <c r="E352" s="2">
        <v>351</v>
      </c>
      <c r="F352" s="1" t="s">
        <v>829</v>
      </c>
      <c r="G352" s="1" t="s">
        <v>292</v>
      </c>
      <c r="H352">
        <v>1339</v>
      </c>
      <c r="I352">
        <v>6122</v>
      </c>
      <c r="J352" s="93">
        <v>47</v>
      </c>
      <c r="K352" s="93">
        <v>42</v>
      </c>
      <c r="L352" s="93">
        <v>1</v>
      </c>
      <c r="M352" s="93">
        <v>6555</v>
      </c>
      <c r="N352" s="93">
        <v>658</v>
      </c>
      <c r="O352" s="93">
        <v>4036</v>
      </c>
      <c r="P352">
        <v>3425</v>
      </c>
      <c r="Q352">
        <v>1602</v>
      </c>
      <c r="R352">
        <v>433</v>
      </c>
      <c r="S352">
        <v>1446</v>
      </c>
      <c r="T352">
        <v>2547</v>
      </c>
      <c r="U352">
        <v>1433</v>
      </c>
      <c r="X352">
        <v>7461</v>
      </c>
      <c r="Y352" s="93">
        <v>158</v>
      </c>
      <c r="AA352" s="1" t="s">
        <v>292</v>
      </c>
      <c r="AB352" s="93">
        <v>4036</v>
      </c>
    </row>
    <row r="353" spans="5:28" x14ac:dyDescent="0.25">
      <c r="E353" s="2">
        <v>352</v>
      </c>
      <c r="F353" s="1" t="s">
        <v>830</v>
      </c>
      <c r="G353" s="1" t="s">
        <v>293</v>
      </c>
      <c r="H353">
        <v>113085</v>
      </c>
      <c r="I353">
        <v>50839</v>
      </c>
      <c r="J353" s="93">
        <v>1686</v>
      </c>
      <c r="K353" s="93">
        <v>10561</v>
      </c>
      <c r="L353" s="93">
        <v>514</v>
      </c>
      <c r="M353" s="93">
        <v>83683</v>
      </c>
      <c r="N353" s="93">
        <v>59027</v>
      </c>
      <c r="O353" s="93">
        <v>82361</v>
      </c>
      <c r="P353">
        <v>81563</v>
      </c>
      <c r="Q353">
        <v>52336</v>
      </c>
      <c r="R353">
        <v>16403</v>
      </c>
      <c r="S353">
        <v>49428</v>
      </c>
      <c r="T353">
        <v>34703</v>
      </c>
      <c r="U353">
        <v>11054</v>
      </c>
      <c r="X353">
        <v>163924</v>
      </c>
      <c r="Y353" s="93">
        <v>8453</v>
      </c>
      <c r="AA353" s="1" t="s">
        <v>293</v>
      </c>
      <c r="AB353" s="93">
        <v>82361</v>
      </c>
    </row>
    <row r="354" spans="5:28" x14ac:dyDescent="0.25">
      <c r="E354" s="2">
        <v>353</v>
      </c>
      <c r="F354" s="1" t="s">
        <v>831</v>
      </c>
      <c r="G354" s="1" t="s">
        <v>294</v>
      </c>
      <c r="H354">
        <v>52014</v>
      </c>
      <c r="I354">
        <v>84402</v>
      </c>
      <c r="J354" s="93">
        <v>993</v>
      </c>
      <c r="K354" s="93">
        <v>2227</v>
      </c>
      <c r="L354" s="93">
        <v>352</v>
      </c>
      <c r="M354" s="93">
        <v>91522</v>
      </c>
      <c r="N354" s="93">
        <v>25972</v>
      </c>
      <c r="O354" s="93">
        <v>67693</v>
      </c>
      <c r="P354">
        <v>68723</v>
      </c>
      <c r="Q354">
        <v>34517</v>
      </c>
      <c r="R354">
        <v>13999</v>
      </c>
      <c r="S354">
        <v>39574</v>
      </c>
      <c r="T354">
        <v>33698</v>
      </c>
      <c r="U354">
        <v>14628</v>
      </c>
      <c r="X354">
        <v>136416</v>
      </c>
      <c r="Y354" s="93">
        <v>15350</v>
      </c>
      <c r="AA354" s="1" t="s">
        <v>294</v>
      </c>
      <c r="AB354" s="93">
        <v>67693</v>
      </c>
    </row>
    <row r="355" spans="5:28" x14ac:dyDescent="0.25">
      <c r="E355" s="2">
        <v>354</v>
      </c>
      <c r="F355" s="1" t="s">
        <v>832</v>
      </c>
      <c r="G355" s="1" t="s">
        <v>295</v>
      </c>
      <c r="H355">
        <v>8413</v>
      </c>
      <c r="I355">
        <v>665</v>
      </c>
      <c r="J355" s="93">
        <v>131</v>
      </c>
      <c r="K355" s="93">
        <v>72</v>
      </c>
      <c r="L355" s="93">
        <v>3</v>
      </c>
      <c r="M355" s="93">
        <v>3940</v>
      </c>
      <c r="N355" s="93">
        <v>4831</v>
      </c>
      <c r="O355" s="93">
        <v>4518</v>
      </c>
      <c r="P355">
        <v>4560</v>
      </c>
      <c r="Q355">
        <v>3806</v>
      </c>
      <c r="R355">
        <v>926</v>
      </c>
      <c r="S355">
        <v>2398</v>
      </c>
      <c r="T355">
        <v>1435</v>
      </c>
      <c r="U355">
        <v>513</v>
      </c>
      <c r="X355">
        <v>9078</v>
      </c>
      <c r="Y355" s="93">
        <v>101</v>
      </c>
      <c r="AA355" s="1" t="s">
        <v>295</v>
      </c>
      <c r="AB355" s="93">
        <v>4518</v>
      </c>
    </row>
    <row r="356" spans="5:28" x14ac:dyDescent="0.25">
      <c r="E356" s="2">
        <v>355</v>
      </c>
      <c r="F356" s="1" t="s">
        <v>833</v>
      </c>
      <c r="G356" s="1" t="s">
        <v>296</v>
      </c>
      <c r="H356">
        <v>807</v>
      </c>
      <c r="I356">
        <v>16836</v>
      </c>
      <c r="J356" s="93">
        <v>22</v>
      </c>
      <c r="K356" s="93">
        <v>149</v>
      </c>
      <c r="L356" s="93">
        <v>24</v>
      </c>
      <c r="M356" s="93">
        <v>14533</v>
      </c>
      <c r="N356" s="93">
        <v>899</v>
      </c>
      <c r="O356" s="93">
        <v>9074</v>
      </c>
      <c r="P356">
        <v>8569</v>
      </c>
      <c r="Q356">
        <v>4700</v>
      </c>
      <c r="R356">
        <v>541</v>
      </c>
      <c r="S356">
        <v>2741</v>
      </c>
      <c r="T356">
        <v>6111</v>
      </c>
      <c r="U356">
        <v>3550</v>
      </c>
      <c r="X356">
        <v>17643</v>
      </c>
      <c r="Y356" s="93">
        <v>2016</v>
      </c>
      <c r="AA356" s="1" t="s">
        <v>296</v>
      </c>
      <c r="AB356" s="93">
        <v>9074</v>
      </c>
    </row>
    <row r="357" spans="5:28" x14ac:dyDescent="0.25">
      <c r="E357" s="2">
        <v>356</v>
      </c>
      <c r="F357" s="1" t="s">
        <v>834</v>
      </c>
      <c r="G357" s="1" t="s">
        <v>297</v>
      </c>
      <c r="H357">
        <v>3269</v>
      </c>
      <c r="I357">
        <v>4022</v>
      </c>
      <c r="J357" s="93">
        <v>122</v>
      </c>
      <c r="K357" s="93">
        <v>37</v>
      </c>
      <c r="L357" s="93">
        <v>1</v>
      </c>
      <c r="M357" s="93">
        <v>4828</v>
      </c>
      <c r="N357" s="93">
        <v>2095</v>
      </c>
      <c r="O357" s="93">
        <v>3708</v>
      </c>
      <c r="P357">
        <v>3583</v>
      </c>
      <c r="Q357">
        <v>2315</v>
      </c>
      <c r="R357">
        <v>636</v>
      </c>
      <c r="S357">
        <v>1875</v>
      </c>
      <c r="T357">
        <v>1608</v>
      </c>
      <c r="U357">
        <v>857</v>
      </c>
      <c r="X357">
        <v>7291</v>
      </c>
      <c r="Y357" s="93">
        <v>208</v>
      </c>
      <c r="AA357" s="1" t="s">
        <v>297</v>
      </c>
      <c r="AB357" s="93">
        <v>3708</v>
      </c>
    </row>
    <row r="358" spans="5:28" x14ac:dyDescent="0.25">
      <c r="E358" s="2">
        <v>357</v>
      </c>
      <c r="F358" s="1" t="s">
        <v>835</v>
      </c>
      <c r="G358" s="1" t="s">
        <v>298</v>
      </c>
      <c r="H358">
        <v>1945</v>
      </c>
      <c r="I358">
        <v>13601</v>
      </c>
      <c r="J358" s="93">
        <v>573</v>
      </c>
      <c r="K358" s="93">
        <v>453</v>
      </c>
      <c r="L358" s="93">
        <v>56</v>
      </c>
      <c r="M358" s="93">
        <v>11686</v>
      </c>
      <c r="N358" s="93">
        <v>1540</v>
      </c>
      <c r="O358" s="93">
        <v>8027</v>
      </c>
      <c r="P358">
        <v>7519</v>
      </c>
      <c r="Q358">
        <v>4566</v>
      </c>
      <c r="R358">
        <v>1670</v>
      </c>
      <c r="S358">
        <v>3940</v>
      </c>
      <c r="T358">
        <v>3417</v>
      </c>
      <c r="U358">
        <v>1953</v>
      </c>
      <c r="X358">
        <v>15546</v>
      </c>
      <c r="Y358" s="93">
        <v>1238</v>
      </c>
      <c r="AA358" s="1" t="s">
        <v>298</v>
      </c>
      <c r="AB358" s="93">
        <v>8027</v>
      </c>
    </row>
    <row r="359" spans="5:28" x14ac:dyDescent="0.25">
      <c r="E359" s="2">
        <v>358</v>
      </c>
      <c r="F359" s="1" t="s">
        <v>836</v>
      </c>
      <c r="G359" s="1" t="s">
        <v>299</v>
      </c>
      <c r="H359">
        <v>145551</v>
      </c>
      <c r="I359">
        <v>52348</v>
      </c>
      <c r="J359" s="93">
        <v>2953</v>
      </c>
      <c r="K359" s="93">
        <v>5771</v>
      </c>
      <c r="L359" s="93">
        <v>658</v>
      </c>
      <c r="M359" s="93">
        <v>95346</v>
      </c>
      <c r="N359" s="93">
        <v>78621</v>
      </c>
      <c r="O359" s="93">
        <v>97510</v>
      </c>
      <c r="P359">
        <v>100389</v>
      </c>
      <c r="Q359">
        <v>62502</v>
      </c>
      <c r="R359">
        <v>20429</v>
      </c>
      <c r="S359">
        <v>57966</v>
      </c>
      <c r="T359">
        <v>40584</v>
      </c>
      <c r="U359">
        <v>16418</v>
      </c>
      <c r="X359">
        <v>197899</v>
      </c>
      <c r="Y359" s="93">
        <v>14550</v>
      </c>
      <c r="AA359" s="1" t="s">
        <v>299</v>
      </c>
      <c r="AB359" s="93">
        <v>97510</v>
      </c>
    </row>
    <row r="360" spans="5:28" x14ac:dyDescent="0.25">
      <c r="E360" s="2">
        <v>359</v>
      </c>
      <c r="F360" s="1" t="s">
        <v>838</v>
      </c>
      <c r="G360" s="1" t="s">
        <v>301</v>
      </c>
      <c r="H360">
        <v>1615</v>
      </c>
      <c r="I360">
        <v>13426</v>
      </c>
      <c r="J360" s="93">
        <v>78</v>
      </c>
      <c r="K360" s="93">
        <v>199</v>
      </c>
      <c r="L360" s="93">
        <v>49</v>
      </c>
      <c r="M360" s="93">
        <v>12710</v>
      </c>
      <c r="N360" s="93">
        <v>1133</v>
      </c>
      <c r="O360" s="93">
        <v>8120</v>
      </c>
      <c r="P360">
        <v>6921</v>
      </c>
      <c r="Q360">
        <v>2605</v>
      </c>
      <c r="R360">
        <v>862</v>
      </c>
      <c r="S360">
        <v>3466</v>
      </c>
      <c r="T360">
        <v>4864</v>
      </c>
      <c r="U360">
        <v>3244</v>
      </c>
      <c r="X360">
        <v>15041</v>
      </c>
      <c r="Y360" s="93">
        <v>872</v>
      </c>
      <c r="AA360" s="1" t="s">
        <v>301</v>
      </c>
      <c r="AB360" s="93">
        <v>8120</v>
      </c>
    </row>
    <row r="361" spans="5:28" x14ac:dyDescent="0.25">
      <c r="E361" s="2">
        <v>360</v>
      </c>
      <c r="F361" s="1" t="s">
        <v>837</v>
      </c>
      <c r="G361" s="1" t="s">
        <v>300</v>
      </c>
      <c r="H361">
        <v>6243</v>
      </c>
      <c r="I361">
        <v>30991</v>
      </c>
      <c r="J361" s="93">
        <v>206</v>
      </c>
      <c r="K361" s="93">
        <v>976</v>
      </c>
      <c r="L361" s="93">
        <v>315</v>
      </c>
      <c r="M361" s="93">
        <v>24166</v>
      </c>
      <c r="N361" s="93">
        <v>4341</v>
      </c>
      <c r="O361" s="93">
        <v>19038</v>
      </c>
      <c r="P361">
        <v>18196</v>
      </c>
      <c r="Q361">
        <v>8116</v>
      </c>
      <c r="R361">
        <v>2433</v>
      </c>
      <c r="S361">
        <v>10011</v>
      </c>
      <c r="T361">
        <v>12155</v>
      </c>
      <c r="U361">
        <v>4519</v>
      </c>
      <c r="X361">
        <v>37234</v>
      </c>
      <c r="Y361" s="93">
        <v>7230</v>
      </c>
      <c r="AA361" s="1" t="s">
        <v>300</v>
      </c>
      <c r="AB361" s="93">
        <v>19038</v>
      </c>
    </row>
    <row r="362" spans="5:28" x14ac:dyDescent="0.25">
      <c r="E362" s="2">
        <v>361</v>
      </c>
      <c r="F362" s="1" t="s">
        <v>840</v>
      </c>
      <c r="G362" s="1" t="s">
        <v>303</v>
      </c>
      <c r="H362">
        <v>11038</v>
      </c>
      <c r="I362">
        <v>37407</v>
      </c>
      <c r="J362" s="93">
        <v>249</v>
      </c>
      <c r="K362" s="93">
        <v>875</v>
      </c>
      <c r="L362" s="93">
        <v>55</v>
      </c>
      <c r="M362" s="93">
        <v>39957</v>
      </c>
      <c r="N362" s="93">
        <v>5662</v>
      </c>
      <c r="O362" s="93">
        <v>25668</v>
      </c>
      <c r="P362">
        <v>22777</v>
      </c>
      <c r="Q362">
        <v>7966</v>
      </c>
      <c r="R362">
        <v>2901</v>
      </c>
      <c r="S362">
        <v>8731</v>
      </c>
      <c r="T362">
        <v>12924</v>
      </c>
      <c r="U362">
        <v>15923</v>
      </c>
      <c r="X362">
        <v>48445</v>
      </c>
      <c r="Y362" s="93">
        <v>1647</v>
      </c>
      <c r="AA362" s="1" t="s">
        <v>303</v>
      </c>
      <c r="AB362" s="93">
        <v>25668</v>
      </c>
    </row>
    <row r="363" spans="5:28" x14ac:dyDescent="0.25">
      <c r="E363" s="2">
        <v>362</v>
      </c>
      <c r="F363" s="1" t="s">
        <v>841</v>
      </c>
      <c r="G363" s="1" t="s">
        <v>304</v>
      </c>
      <c r="H363">
        <v>11286</v>
      </c>
      <c r="I363">
        <v>33266</v>
      </c>
      <c r="J363" s="93">
        <v>467</v>
      </c>
      <c r="K363" s="93">
        <v>1982</v>
      </c>
      <c r="L363" s="93">
        <v>71</v>
      </c>
      <c r="M363" s="93">
        <v>33720</v>
      </c>
      <c r="N363" s="93">
        <v>6341</v>
      </c>
      <c r="O363" s="93">
        <v>19427</v>
      </c>
      <c r="P363">
        <v>25125</v>
      </c>
      <c r="Q363">
        <v>6481</v>
      </c>
      <c r="R363">
        <v>2216</v>
      </c>
      <c r="S363">
        <v>8625</v>
      </c>
      <c r="T363">
        <v>15419</v>
      </c>
      <c r="U363">
        <v>11811</v>
      </c>
      <c r="X363">
        <v>44552</v>
      </c>
      <c r="Y363" s="93">
        <v>1971</v>
      </c>
      <c r="AA363" s="1" t="s">
        <v>304</v>
      </c>
      <c r="AB363" s="93">
        <v>19427</v>
      </c>
    </row>
    <row r="364" spans="5:28" x14ac:dyDescent="0.25">
      <c r="E364" s="2">
        <v>363</v>
      </c>
      <c r="F364" s="1" t="s">
        <v>839</v>
      </c>
      <c r="G364" s="1" t="s">
        <v>302</v>
      </c>
      <c r="H364">
        <v>83097</v>
      </c>
      <c r="I364">
        <v>69653</v>
      </c>
      <c r="J364" s="93">
        <v>1316</v>
      </c>
      <c r="K364" s="93">
        <v>22677</v>
      </c>
      <c r="L364" s="93">
        <v>335</v>
      </c>
      <c r="M364" s="93">
        <v>74901</v>
      </c>
      <c r="N364" s="93">
        <v>46973</v>
      </c>
      <c r="O364" s="93">
        <v>78197</v>
      </c>
      <c r="P364">
        <v>74553</v>
      </c>
      <c r="Q364">
        <v>53508</v>
      </c>
      <c r="R364">
        <v>14095</v>
      </c>
      <c r="S364">
        <v>40077</v>
      </c>
      <c r="T364">
        <v>34963</v>
      </c>
      <c r="U364">
        <v>10107</v>
      </c>
      <c r="X364">
        <v>152750</v>
      </c>
      <c r="Y364" s="93">
        <v>6548</v>
      </c>
      <c r="AA364" s="1" t="s">
        <v>302</v>
      </c>
      <c r="AB364" s="93">
        <v>78197</v>
      </c>
    </row>
    <row r="365" spans="5:28" x14ac:dyDescent="0.25">
      <c r="E365" s="2">
        <v>364</v>
      </c>
      <c r="F365" s="1" t="s">
        <v>842</v>
      </c>
      <c r="G365" s="1" t="s">
        <v>305</v>
      </c>
      <c r="H365">
        <v>3974</v>
      </c>
      <c r="I365">
        <v>60429</v>
      </c>
      <c r="J365" s="93">
        <v>121</v>
      </c>
      <c r="K365" s="93">
        <v>1197</v>
      </c>
      <c r="L365" s="93">
        <v>142</v>
      </c>
      <c r="M365" s="93">
        <v>41359</v>
      </c>
      <c r="N365" s="93">
        <v>4123</v>
      </c>
      <c r="O365" s="93">
        <v>32913</v>
      </c>
      <c r="P365">
        <v>31490</v>
      </c>
      <c r="Q365">
        <v>15629</v>
      </c>
      <c r="R365">
        <v>2591</v>
      </c>
      <c r="S365">
        <v>17159</v>
      </c>
      <c r="T365">
        <v>18018</v>
      </c>
      <c r="U365">
        <v>11006</v>
      </c>
      <c r="X365">
        <v>64403</v>
      </c>
      <c r="Y365" s="93">
        <v>17461</v>
      </c>
      <c r="AA365" s="1" t="s">
        <v>305</v>
      </c>
      <c r="AB365" s="93">
        <v>32913</v>
      </c>
    </row>
    <row r="366" spans="5:28" x14ac:dyDescent="0.25">
      <c r="E366" s="2">
        <v>365</v>
      </c>
      <c r="F366" s="1" t="s">
        <v>843</v>
      </c>
      <c r="G366" s="1" t="s">
        <v>306</v>
      </c>
      <c r="H366">
        <v>631</v>
      </c>
      <c r="I366">
        <v>12807</v>
      </c>
      <c r="J366" s="93">
        <v>21</v>
      </c>
      <c r="K366" s="93">
        <v>161</v>
      </c>
      <c r="L366" s="93">
        <v>8</v>
      </c>
      <c r="M366" s="93">
        <v>10346</v>
      </c>
      <c r="N366" s="93">
        <v>580</v>
      </c>
      <c r="O366" s="93">
        <v>6884</v>
      </c>
      <c r="P366">
        <v>6554</v>
      </c>
      <c r="Q366">
        <v>3290</v>
      </c>
      <c r="R366">
        <v>411</v>
      </c>
      <c r="S366">
        <v>1787</v>
      </c>
      <c r="T366">
        <v>4702</v>
      </c>
      <c r="U366">
        <v>3248</v>
      </c>
      <c r="X366">
        <v>13438</v>
      </c>
      <c r="Y366" s="93">
        <v>2322</v>
      </c>
      <c r="AA366" s="1" t="s">
        <v>306</v>
      </c>
      <c r="AB366" s="93">
        <v>6884</v>
      </c>
    </row>
    <row r="367" spans="5:28" x14ac:dyDescent="0.25">
      <c r="E367" s="2">
        <v>366</v>
      </c>
      <c r="F367" s="1" t="s">
        <v>844</v>
      </c>
      <c r="G367" s="1" t="s">
        <v>307</v>
      </c>
      <c r="H367">
        <v>1836</v>
      </c>
      <c r="I367">
        <v>24382</v>
      </c>
      <c r="J367" s="93">
        <v>301</v>
      </c>
      <c r="K367" s="93">
        <v>112</v>
      </c>
      <c r="L367" s="93">
        <v>24</v>
      </c>
      <c r="M367" s="93">
        <v>24129</v>
      </c>
      <c r="N367" s="93">
        <v>1322</v>
      </c>
      <c r="O367" s="93">
        <v>13763</v>
      </c>
      <c r="P367">
        <v>12455</v>
      </c>
      <c r="Q367">
        <v>4795</v>
      </c>
      <c r="R367">
        <v>1564</v>
      </c>
      <c r="S367">
        <v>4822</v>
      </c>
      <c r="T367">
        <v>8466</v>
      </c>
      <c r="U367">
        <v>6571</v>
      </c>
      <c r="X367">
        <v>26218</v>
      </c>
      <c r="Y367" s="93">
        <v>330</v>
      </c>
      <c r="AA367" s="1" t="s">
        <v>307</v>
      </c>
      <c r="AB367" s="93">
        <v>13763</v>
      </c>
    </row>
    <row r="368" spans="5:28" x14ac:dyDescent="0.25">
      <c r="E368" s="2">
        <v>367</v>
      </c>
      <c r="F368" s="1" t="s">
        <v>845</v>
      </c>
      <c r="G368" s="1" t="s">
        <v>308</v>
      </c>
      <c r="H368">
        <v>42547</v>
      </c>
      <c r="I368">
        <v>11551</v>
      </c>
      <c r="J368" s="93">
        <v>440</v>
      </c>
      <c r="K368" s="93">
        <v>6334</v>
      </c>
      <c r="L368" s="93">
        <v>419</v>
      </c>
      <c r="M368" s="93">
        <v>22988</v>
      </c>
      <c r="N368" s="93">
        <v>22288</v>
      </c>
      <c r="O368" s="93">
        <v>27783</v>
      </c>
      <c r="P368">
        <v>26315</v>
      </c>
      <c r="Q368">
        <v>18645</v>
      </c>
      <c r="R368">
        <v>5345</v>
      </c>
      <c r="S368">
        <v>16271</v>
      </c>
      <c r="T368">
        <v>10421</v>
      </c>
      <c r="U368">
        <v>3416</v>
      </c>
      <c r="X368">
        <v>54098</v>
      </c>
      <c r="Y368" s="93">
        <v>1629</v>
      </c>
      <c r="AA368" s="1" t="s">
        <v>308</v>
      </c>
      <c r="AB368" s="93">
        <v>27783</v>
      </c>
    </row>
    <row r="369" spans="5:28" x14ac:dyDescent="0.25">
      <c r="E369" s="2">
        <v>368</v>
      </c>
      <c r="F369" s="1" t="s">
        <v>846</v>
      </c>
      <c r="G369" s="1" t="s">
        <v>309</v>
      </c>
      <c r="H369">
        <v>14137</v>
      </c>
      <c r="I369">
        <v>357</v>
      </c>
      <c r="J369" s="93">
        <v>180</v>
      </c>
      <c r="K369" s="93">
        <v>85</v>
      </c>
      <c r="L369" s="93">
        <v>9</v>
      </c>
      <c r="M369" s="93">
        <v>7251</v>
      </c>
      <c r="N369" s="93">
        <v>6892</v>
      </c>
      <c r="O369" s="93">
        <v>7074</v>
      </c>
      <c r="P369">
        <v>7420</v>
      </c>
      <c r="Q369">
        <v>5649</v>
      </c>
      <c r="R369">
        <v>1570</v>
      </c>
      <c r="S369">
        <v>4103</v>
      </c>
      <c r="T369">
        <v>2375</v>
      </c>
      <c r="U369">
        <v>797</v>
      </c>
      <c r="X369">
        <v>14494</v>
      </c>
      <c r="Y369" s="93">
        <v>77</v>
      </c>
      <c r="AA369" s="1" t="s">
        <v>309</v>
      </c>
      <c r="AB369" s="93">
        <v>7074</v>
      </c>
    </row>
    <row r="370" spans="5:28" x14ac:dyDescent="0.25">
      <c r="E370" s="2">
        <v>369</v>
      </c>
      <c r="F370" s="1" t="s">
        <v>847</v>
      </c>
      <c r="G370" s="1" t="s">
        <v>310</v>
      </c>
      <c r="H370">
        <v>46174</v>
      </c>
      <c r="I370">
        <v>90948</v>
      </c>
      <c r="J370" s="93">
        <v>827</v>
      </c>
      <c r="K370" s="93">
        <v>14650</v>
      </c>
      <c r="L370" s="93">
        <v>134</v>
      </c>
      <c r="M370" s="93">
        <v>76550</v>
      </c>
      <c r="N370" s="93">
        <v>25366</v>
      </c>
      <c r="O370" s="93">
        <v>70268</v>
      </c>
      <c r="P370">
        <v>66854</v>
      </c>
      <c r="Q370">
        <v>28168</v>
      </c>
      <c r="R370">
        <v>10948</v>
      </c>
      <c r="S370">
        <v>45371</v>
      </c>
      <c r="T370">
        <v>34073</v>
      </c>
      <c r="U370">
        <v>18562</v>
      </c>
      <c r="X370">
        <v>137122</v>
      </c>
      <c r="Y370" s="93">
        <v>19595</v>
      </c>
      <c r="AA370" s="1" t="s">
        <v>310</v>
      </c>
      <c r="AB370" s="93">
        <v>70268</v>
      </c>
    </row>
    <row r="371" spans="5:28" x14ac:dyDescent="0.25">
      <c r="E371" s="2">
        <v>370</v>
      </c>
      <c r="F371" s="1" t="s">
        <v>848</v>
      </c>
      <c r="G371" s="1" t="s">
        <v>311</v>
      </c>
      <c r="H371">
        <v>11971</v>
      </c>
      <c r="I371">
        <v>8442</v>
      </c>
      <c r="J371" s="93">
        <v>221</v>
      </c>
      <c r="K371" s="93">
        <v>1291</v>
      </c>
      <c r="L371" s="93">
        <v>280</v>
      </c>
      <c r="M371" s="93">
        <v>10117</v>
      </c>
      <c r="N371" s="93">
        <v>7435</v>
      </c>
      <c r="O371" s="93">
        <v>10149</v>
      </c>
      <c r="P371">
        <v>10264</v>
      </c>
      <c r="Q371">
        <v>7277</v>
      </c>
      <c r="R371">
        <v>1753</v>
      </c>
      <c r="S371">
        <v>5822</v>
      </c>
      <c r="T371">
        <v>4280</v>
      </c>
      <c r="U371">
        <v>1281</v>
      </c>
      <c r="X371">
        <v>20413</v>
      </c>
      <c r="Y371" s="93">
        <v>1069</v>
      </c>
      <c r="AA371" s="1" t="s">
        <v>311</v>
      </c>
      <c r="AB371" s="93">
        <v>10149</v>
      </c>
    </row>
    <row r="372" spans="5:28" x14ac:dyDescent="0.25">
      <c r="E372" s="2">
        <v>371</v>
      </c>
      <c r="F372" s="1" t="s">
        <v>849</v>
      </c>
      <c r="G372" s="1" t="s">
        <v>312</v>
      </c>
      <c r="H372">
        <v>49079</v>
      </c>
      <c r="I372">
        <v>19307</v>
      </c>
      <c r="J372" s="93">
        <v>589</v>
      </c>
      <c r="K372" s="93">
        <v>8307</v>
      </c>
      <c r="L372" s="93">
        <v>286</v>
      </c>
      <c r="M372" s="93">
        <v>28937</v>
      </c>
      <c r="N372" s="93">
        <v>27806</v>
      </c>
      <c r="O372" s="93">
        <v>34487</v>
      </c>
      <c r="P372">
        <v>33899</v>
      </c>
      <c r="Q372">
        <v>26642</v>
      </c>
      <c r="R372">
        <v>6597</v>
      </c>
      <c r="S372">
        <v>20088</v>
      </c>
      <c r="T372">
        <v>11711</v>
      </c>
      <c r="U372">
        <v>3348</v>
      </c>
      <c r="X372">
        <v>68386</v>
      </c>
      <c r="Y372" s="93">
        <v>2461</v>
      </c>
      <c r="AA372" s="1" t="s">
        <v>312</v>
      </c>
      <c r="AB372" s="93">
        <v>34487</v>
      </c>
    </row>
    <row r="373" spans="5:28" x14ac:dyDescent="0.25">
      <c r="E373" s="2">
        <v>372</v>
      </c>
      <c r="F373" s="1" t="s">
        <v>850</v>
      </c>
      <c r="G373" s="1" t="s">
        <v>313</v>
      </c>
      <c r="H373">
        <v>12453</v>
      </c>
      <c r="I373">
        <v>45488</v>
      </c>
      <c r="J373" s="93">
        <v>353</v>
      </c>
      <c r="K373" s="93">
        <v>801</v>
      </c>
      <c r="L373" s="93">
        <v>129</v>
      </c>
      <c r="M373" s="93">
        <v>46566</v>
      </c>
      <c r="N373" s="93">
        <v>7485</v>
      </c>
      <c r="O373" s="93">
        <v>29512</v>
      </c>
      <c r="P373">
        <v>28429</v>
      </c>
      <c r="Q373">
        <v>14232</v>
      </c>
      <c r="R373">
        <v>3812</v>
      </c>
      <c r="S373">
        <v>15041</v>
      </c>
      <c r="T373">
        <v>17273</v>
      </c>
      <c r="U373">
        <v>7583</v>
      </c>
      <c r="X373">
        <v>57941</v>
      </c>
      <c r="Y373" s="93">
        <v>2607</v>
      </c>
      <c r="AA373" s="1" t="s">
        <v>313</v>
      </c>
      <c r="AB373" s="93">
        <v>29512</v>
      </c>
    </row>
    <row r="374" spans="5:28" x14ac:dyDescent="0.25">
      <c r="E374" s="2">
        <v>373</v>
      </c>
      <c r="F374" s="1" t="s">
        <v>851</v>
      </c>
      <c r="G374" s="1" t="s">
        <v>314</v>
      </c>
      <c r="H374">
        <v>57400</v>
      </c>
      <c r="I374">
        <v>5542</v>
      </c>
      <c r="J374" s="93">
        <v>871</v>
      </c>
      <c r="K374" s="93">
        <v>602</v>
      </c>
      <c r="L374" s="93">
        <v>42</v>
      </c>
      <c r="M374" s="93">
        <v>37411</v>
      </c>
      <c r="N374" s="93">
        <v>22402</v>
      </c>
      <c r="O374" s="93">
        <v>32196</v>
      </c>
      <c r="P374">
        <v>30746</v>
      </c>
      <c r="Q374">
        <v>17864</v>
      </c>
      <c r="R374">
        <v>5899</v>
      </c>
      <c r="S374">
        <v>17225</v>
      </c>
      <c r="T374">
        <v>14323</v>
      </c>
      <c r="U374">
        <v>7631</v>
      </c>
      <c r="X374">
        <v>62942</v>
      </c>
      <c r="Y374" s="93">
        <v>1614</v>
      </c>
      <c r="AA374" s="1" t="s">
        <v>314</v>
      </c>
      <c r="AB374" s="93">
        <v>32196</v>
      </c>
    </row>
    <row r="375" spans="5:28" x14ac:dyDescent="0.25">
      <c r="E375" s="2">
        <v>374</v>
      </c>
      <c r="F375" s="1" t="s">
        <v>852</v>
      </c>
      <c r="G375" s="1" t="s">
        <v>315</v>
      </c>
      <c r="H375">
        <v>421</v>
      </c>
      <c r="I375">
        <v>10246</v>
      </c>
      <c r="J375" s="93">
        <v>6</v>
      </c>
      <c r="K375" s="93">
        <v>144</v>
      </c>
      <c r="L375" s="93">
        <v>13</v>
      </c>
      <c r="M375" s="93">
        <v>7917</v>
      </c>
      <c r="N375" s="93">
        <v>648</v>
      </c>
      <c r="O375" s="93">
        <v>5479</v>
      </c>
      <c r="P375">
        <v>5188</v>
      </c>
      <c r="Q375">
        <v>3151</v>
      </c>
      <c r="R375">
        <v>317</v>
      </c>
      <c r="S375">
        <v>1638</v>
      </c>
      <c r="T375">
        <v>3922</v>
      </c>
      <c r="U375">
        <v>1639</v>
      </c>
      <c r="X375">
        <v>10667</v>
      </c>
      <c r="Y375" s="93">
        <v>1939</v>
      </c>
      <c r="AA375" s="1" t="s">
        <v>315</v>
      </c>
      <c r="AB375" s="93">
        <v>5479</v>
      </c>
    </row>
    <row r="376" spans="5:28" x14ac:dyDescent="0.25">
      <c r="E376" s="2">
        <v>375</v>
      </c>
      <c r="F376" s="1" t="s">
        <v>853</v>
      </c>
      <c r="G376" s="1" t="s">
        <v>316</v>
      </c>
      <c r="H376">
        <v>4005</v>
      </c>
      <c r="I376">
        <v>14385</v>
      </c>
      <c r="J376" s="93">
        <v>147</v>
      </c>
      <c r="K376" s="93">
        <v>2458</v>
      </c>
      <c r="L376" s="93">
        <v>64</v>
      </c>
      <c r="M376" s="93">
        <v>8488</v>
      </c>
      <c r="N376" s="93">
        <v>3013</v>
      </c>
      <c r="O376" s="93">
        <v>9651</v>
      </c>
      <c r="P376">
        <v>8739</v>
      </c>
      <c r="Q376">
        <v>4035</v>
      </c>
      <c r="R376">
        <v>1403</v>
      </c>
      <c r="S376">
        <v>4325</v>
      </c>
      <c r="T376">
        <v>5779</v>
      </c>
      <c r="U376">
        <v>2848</v>
      </c>
      <c r="X376">
        <v>18390</v>
      </c>
      <c r="Y376" s="93">
        <v>4220</v>
      </c>
      <c r="AA376" s="1" t="s">
        <v>316</v>
      </c>
      <c r="AB376" s="93">
        <v>9651</v>
      </c>
    </row>
    <row r="377" spans="5:28" x14ac:dyDescent="0.25">
      <c r="E377" s="2">
        <v>376</v>
      </c>
      <c r="F377" s="1" t="s">
        <v>854</v>
      </c>
      <c r="G377" s="1" t="s">
        <v>317</v>
      </c>
      <c r="H377">
        <v>715</v>
      </c>
      <c r="I377">
        <v>6940</v>
      </c>
      <c r="J377" s="93">
        <v>41</v>
      </c>
      <c r="K377" s="93">
        <v>50</v>
      </c>
      <c r="L377" s="93">
        <v>11</v>
      </c>
      <c r="M377" s="93">
        <v>6976</v>
      </c>
      <c r="N377" s="93">
        <v>374</v>
      </c>
      <c r="O377" s="93">
        <v>3956</v>
      </c>
      <c r="P377">
        <v>3699</v>
      </c>
      <c r="Q377">
        <v>1072</v>
      </c>
      <c r="R377">
        <v>398</v>
      </c>
      <c r="S377">
        <v>1555</v>
      </c>
      <c r="T377">
        <v>2642</v>
      </c>
      <c r="U377">
        <v>1988</v>
      </c>
      <c r="X377">
        <v>7655</v>
      </c>
      <c r="Y377" s="93">
        <v>203</v>
      </c>
      <c r="AA377" s="1" t="s">
        <v>317</v>
      </c>
      <c r="AB377" s="93">
        <v>3956</v>
      </c>
    </row>
    <row r="378" spans="5:28" x14ac:dyDescent="0.25">
      <c r="E378" s="2">
        <v>377</v>
      </c>
      <c r="F378" s="1" t="s">
        <v>855</v>
      </c>
      <c r="G378" s="1" t="s">
        <v>318</v>
      </c>
      <c r="H378">
        <v>26841</v>
      </c>
      <c r="I378">
        <v>36423</v>
      </c>
      <c r="J378" s="93">
        <v>517</v>
      </c>
      <c r="K378" s="93">
        <v>11187</v>
      </c>
      <c r="L378" s="93">
        <v>645</v>
      </c>
      <c r="M378" s="93">
        <v>23106</v>
      </c>
      <c r="N378" s="93">
        <v>17918</v>
      </c>
      <c r="O378" s="93">
        <v>32458</v>
      </c>
      <c r="P378">
        <v>30806</v>
      </c>
      <c r="Q378">
        <v>18403</v>
      </c>
      <c r="R378">
        <v>5805</v>
      </c>
      <c r="S378">
        <v>18319</v>
      </c>
      <c r="T378">
        <v>15298</v>
      </c>
      <c r="U378">
        <v>5439</v>
      </c>
      <c r="X378">
        <v>63264</v>
      </c>
      <c r="Y378" s="93">
        <v>9891</v>
      </c>
      <c r="AA378" s="1" t="s">
        <v>318</v>
      </c>
      <c r="AB378" s="93">
        <v>32458</v>
      </c>
    </row>
    <row r="379" spans="5:28" x14ac:dyDescent="0.25">
      <c r="E379" s="2">
        <v>378</v>
      </c>
      <c r="F379" s="1" t="s">
        <v>856</v>
      </c>
      <c r="G379" s="1" t="s">
        <v>319</v>
      </c>
      <c r="H379">
        <v>18416</v>
      </c>
      <c r="I379">
        <v>32117</v>
      </c>
      <c r="J379" s="93">
        <v>386</v>
      </c>
      <c r="K379" s="93">
        <v>914</v>
      </c>
      <c r="L379" s="93">
        <v>74</v>
      </c>
      <c r="M379" s="93">
        <v>31373</v>
      </c>
      <c r="N379" s="93">
        <v>10255</v>
      </c>
      <c r="O379" s="93">
        <v>25656</v>
      </c>
      <c r="P379">
        <v>24877</v>
      </c>
      <c r="Q379">
        <v>13171</v>
      </c>
      <c r="R379">
        <v>4476</v>
      </c>
      <c r="S379">
        <v>13945</v>
      </c>
      <c r="T379">
        <v>12598</v>
      </c>
      <c r="U379">
        <v>6343</v>
      </c>
      <c r="X379">
        <v>50533</v>
      </c>
      <c r="Y379" s="93">
        <v>7531</v>
      </c>
      <c r="AA379" s="1" t="s">
        <v>319</v>
      </c>
      <c r="AB379" s="93">
        <v>25656</v>
      </c>
    </row>
    <row r="380" spans="5:28" x14ac:dyDescent="0.25">
      <c r="E380" s="2">
        <v>379</v>
      </c>
      <c r="F380" s="1" t="s">
        <v>857</v>
      </c>
      <c r="G380" s="1" t="s">
        <v>320</v>
      </c>
      <c r="H380">
        <v>1863</v>
      </c>
      <c r="I380">
        <v>8526</v>
      </c>
      <c r="J380" s="93">
        <v>162</v>
      </c>
      <c r="K380" s="93">
        <v>80</v>
      </c>
      <c r="L380" s="93">
        <v>13</v>
      </c>
      <c r="M380" s="93">
        <v>8716</v>
      </c>
      <c r="N380" s="93">
        <v>1320</v>
      </c>
      <c r="O380" s="93">
        <v>5459</v>
      </c>
      <c r="P380">
        <v>4930</v>
      </c>
      <c r="Q380">
        <v>2414</v>
      </c>
      <c r="R380">
        <v>835</v>
      </c>
      <c r="S380">
        <v>2468</v>
      </c>
      <c r="T380">
        <v>2831</v>
      </c>
      <c r="U380">
        <v>1841</v>
      </c>
      <c r="X380">
        <v>10389</v>
      </c>
      <c r="Y380" s="93">
        <v>98</v>
      </c>
      <c r="AA380" s="1" t="s">
        <v>320</v>
      </c>
      <c r="AB380" s="93">
        <v>5459</v>
      </c>
    </row>
    <row r="381" spans="5:28" x14ac:dyDescent="0.25">
      <c r="E381" s="2">
        <v>380</v>
      </c>
      <c r="F381" s="1" t="s">
        <v>858</v>
      </c>
      <c r="G381" s="1" t="s">
        <v>321</v>
      </c>
      <c r="H381">
        <v>4009</v>
      </c>
      <c r="I381">
        <v>29143</v>
      </c>
      <c r="J381" s="93">
        <v>127</v>
      </c>
      <c r="K381" s="93">
        <v>686</v>
      </c>
      <c r="L381" s="93">
        <v>66</v>
      </c>
      <c r="M381" s="93">
        <v>24846</v>
      </c>
      <c r="N381" s="93">
        <v>2911</v>
      </c>
      <c r="O381" s="93">
        <v>17082</v>
      </c>
      <c r="P381">
        <v>16070</v>
      </c>
      <c r="Q381">
        <v>7017</v>
      </c>
      <c r="R381">
        <v>2726</v>
      </c>
      <c r="S381">
        <v>8901</v>
      </c>
      <c r="T381">
        <v>9902</v>
      </c>
      <c r="U381">
        <v>4606</v>
      </c>
      <c r="X381">
        <v>33152</v>
      </c>
      <c r="Y381" s="93">
        <v>4516</v>
      </c>
      <c r="AA381" s="1" t="s">
        <v>321</v>
      </c>
      <c r="AB381" s="93">
        <v>17082</v>
      </c>
    </row>
    <row r="382" spans="5:28" x14ac:dyDescent="0.25">
      <c r="E382" s="2">
        <v>381</v>
      </c>
      <c r="F382" s="1" t="s">
        <v>859</v>
      </c>
      <c r="G382" s="1" t="s">
        <v>322</v>
      </c>
      <c r="H382">
        <v>7264</v>
      </c>
      <c r="I382">
        <v>63021</v>
      </c>
      <c r="J382" s="93">
        <v>226</v>
      </c>
      <c r="K382" s="93">
        <v>1190</v>
      </c>
      <c r="L382" s="93">
        <v>134</v>
      </c>
      <c r="M382" s="93">
        <v>47058</v>
      </c>
      <c r="N382" s="93">
        <v>5355</v>
      </c>
      <c r="O382" s="93">
        <v>35841</v>
      </c>
      <c r="P382">
        <v>34444</v>
      </c>
      <c r="Q382">
        <v>19903</v>
      </c>
      <c r="R382">
        <v>3499</v>
      </c>
      <c r="S382">
        <v>17257</v>
      </c>
      <c r="T382">
        <v>21965</v>
      </c>
      <c r="U382">
        <v>7661</v>
      </c>
      <c r="X382">
        <v>70285</v>
      </c>
      <c r="Y382" s="93">
        <v>16322</v>
      </c>
      <c r="AA382" s="1" t="s">
        <v>322</v>
      </c>
      <c r="AB382" s="93">
        <v>35841</v>
      </c>
    </row>
    <row r="383" spans="5:28" x14ac:dyDescent="0.25">
      <c r="E383" s="2">
        <v>382</v>
      </c>
      <c r="F383" s="1" t="s">
        <v>860</v>
      </c>
      <c r="G383" s="1" t="s">
        <v>323</v>
      </c>
      <c r="H383">
        <v>183</v>
      </c>
      <c r="I383">
        <v>822</v>
      </c>
      <c r="J383" s="93">
        <v>18</v>
      </c>
      <c r="K383" s="93">
        <v>3</v>
      </c>
      <c r="L383" s="93">
        <v>2</v>
      </c>
      <c r="M383" s="93">
        <v>850</v>
      </c>
      <c r="N383" s="93">
        <v>126</v>
      </c>
      <c r="O383" s="93">
        <v>543</v>
      </c>
      <c r="P383">
        <v>462</v>
      </c>
      <c r="Q383">
        <v>251</v>
      </c>
      <c r="R383">
        <v>62</v>
      </c>
      <c r="S383">
        <v>247</v>
      </c>
      <c r="T383">
        <v>290</v>
      </c>
      <c r="U383">
        <v>155</v>
      </c>
      <c r="X383">
        <v>1005</v>
      </c>
      <c r="Y383" s="93">
        <v>6</v>
      </c>
      <c r="AA383" s="1" t="s">
        <v>323</v>
      </c>
      <c r="AB383" s="93">
        <v>543</v>
      </c>
    </row>
    <row r="384" spans="5:28" x14ac:dyDescent="0.25">
      <c r="E384" s="2">
        <v>383</v>
      </c>
      <c r="F384" s="1" t="s">
        <v>861</v>
      </c>
      <c r="G384" s="1" t="s">
        <v>324</v>
      </c>
      <c r="H384">
        <v>150</v>
      </c>
      <c r="I384">
        <v>299</v>
      </c>
      <c r="J384" s="93">
        <v>1</v>
      </c>
      <c r="K384" s="93">
        <v>2</v>
      </c>
      <c r="L384" s="93">
        <v>0</v>
      </c>
      <c r="M384" s="93">
        <v>305</v>
      </c>
      <c r="N384" s="93">
        <v>141</v>
      </c>
      <c r="O384" s="93">
        <v>214</v>
      </c>
      <c r="P384">
        <v>235</v>
      </c>
      <c r="Q384">
        <v>122</v>
      </c>
      <c r="R384">
        <v>21</v>
      </c>
      <c r="S384">
        <v>116</v>
      </c>
      <c r="T384">
        <v>132</v>
      </c>
      <c r="U384">
        <v>58</v>
      </c>
      <c r="X384">
        <v>449</v>
      </c>
      <c r="Y384" s="93">
        <v>0</v>
      </c>
      <c r="AA384" s="1" t="s">
        <v>324</v>
      </c>
      <c r="AB384" s="93">
        <v>214</v>
      </c>
    </row>
    <row r="385" spans="5:28" x14ac:dyDescent="0.25">
      <c r="E385" s="2">
        <v>384</v>
      </c>
      <c r="F385" s="1" t="s">
        <v>862</v>
      </c>
      <c r="G385" s="1" t="s">
        <v>325</v>
      </c>
      <c r="H385">
        <v>105135</v>
      </c>
      <c r="I385">
        <v>43923</v>
      </c>
      <c r="J385" s="93">
        <v>1763</v>
      </c>
      <c r="K385" s="93">
        <v>10924</v>
      </c>
      <c r="L385" s="93">
        <v>282</v>
      </c>
      <c r="M385" s="93">
        <v>71564</v>
      </c>
      <c r="N385" s="93">
        <v>51837</v>
      </c>
      <c r="O385" s="93">
        <v>74515</v>
      </c>
      <c r="P385">
        <v>74543</v>
      </c>
      <c r="Q385">
        <v>46520</v>
      </c>
      <c r="R385">
        <v>17488</v>
      </c>
      <c r="S385">
        <v>42311</v>
      </c>
      <c r="T385">
        <v>31369</v>
      </c>
      <c r="U385">
        <v>11370</v>
      </c>
      <c r="X385">
        <v>149058</v>
      </c>
      <c r="Y385" s="93">
        <v>12688</v>
      </c>
      <c r="AA385" s="1" t="s">
        <v>325</v>
      </c>
      <c r="AB385" s="93">
        <v>74515</v>
      </c>
    </row>
    <row r="386" spans="5:28" x14ac:dyDescent="0.25">
      <c r="E386" s="2">
        <v>385</v>
      </c>
      <c r="F386" s="1" t="s">
        <v>864</v>
      </c>
      <c r="G386" s="1" t="s">
        <v>327</v>
      </c>
      <c r="H386">
        <v>11360</v>
      </c>
      <c r="I386">
        <v>10363</v>
      </c>
      <c r="J386" s="93">
        <v>295</v>
      </c>
      <c r="K386" s="93">
        <v>1111</v>
      </c>
      <c r="L386" s="93">
        <v>119</v>
      </c>
      <c r="M386" s="93">
        <v>12357</v>
      </c>
      <c r="N386" s="93">
        <v>6542</v>
      </c>
      <c r="O386" s="93">
        <v>10693</v>
      </c>
      <c r="P386">
        <v>11030</v>
      </c>
      <c r="Q386">
        <v>6118</v>
      </c>
      <c r="R386">
        <v>2368</v>
      </c>
      <c r="S386">
        <v>6258</v>
      </c>
      <c r="T386">
        <v>4593</v>
      </c>
      <c r="U386">
        <v>2386</v>
      </c>
      <c r="X386">
        <v>21723</v>
      </c>
      <c r="Y386" s="93">
        <v>1299</v>
      </c>
      <c r="AA386" s="1" t="s">
        <v>327</v>
      </c>
      <c r="AB386" s="93">
        <v>10693</v>
      </c>
    </row>
    <row r="387" spans="5:28" x14ac:dyDescent="0.25">
      <c r="E387" s="2">
        <v>386</v>
      </c>
      <c r="F387" s="1" t="s">
        <v>863</v>
      </c>
      <c r="G387" s="1" t="s">
        <v>326</v>
      </c>
      <c r="H387">
        <v>33549</v>
      </c>
      <c r="I387">
        <v>20616</v>
      </c>
      <c r="J387" s="93">
        <v>1007</v>
      </c>
      <c r="K387" s="93">
        <v>673</v>
      </c>
      <c r="L387" s="93">
        <v>64</v>
      </c>
      <c r="M387" s="93">
        <v>31847</v>
      </c>
      <c r="N387" s="93">
        <v>18053</v>
      </c>
      <c r="O387" s="93">
        <v>27372</v>
      </c>
      <c r="P387">
        <v>26793</v>
      </c>
      <c r="Q387">
        <v>19092</v>
      </c>
      <c r="R387">
        <v>4941</v>
      </c>
      <c r="S387">
        <v>14266</v>
      </c>
      <c r="T387">
        <v>10773</v>
      </c>
      <c r="U387">
        <v>5093</v>
      </c>
      <c r="X387">
        <v>54165</v>
      </c>
      <c r="Y387" s="93">
        <v>2521</v>
      </c>
      <c r="AA387" s="1" t="s">
        <v>326</v>
      </c>
      <c r="AB387" s="93">
        <v>27372</v>
      </c>
    </row>
    <row r="388" spans="5:28" x14ac:dyDescent="0.25">
      <c r="E388" s="2">
        <v>387</v>
      </c>
      <c r="F388" s="1" t="s">
        <v>865</v>
      </c>
      <c r="G388" s="1" t="s">
        <v>328</v>
      </c>
      <c r="H388">
        <v>342</v>
      </c>
      <c r="I388">
        <v>1762</v>
      </c>
      <c r="J388" s="93">
        <v>54</v>
      </c>
      <c r="K388" s="93">
        <v>13</v>
      </c>
      <c r="L388" s="93">
        <v>1</v>
      </c>
      <c r="M388" s="93">
        <v>1762</v>
      </c>
      <c r="N388" s="93">
        <v>262</v>
      </c>
      <c r="O388" s="93">
        <v>1088</v>
      </c>
      <c r="P388">
        <v>1016</v>
      </c>
      <c r="Q388">
        <v>539</v>
      </c>
      <c r="R388">
        <v>161</v>
      </c>
      <c r="S388">
        <v>462</v>
      </c>
      <c r="T388">
        <v>638</v>
      </c>
      <c r="U388">
        <v>304</v>
      </c>
      <c r="X388">
        <v>2104</v>
      </c>
      <c r="Y388" s="93">
        <v>12</v>
      </c>
      <c r="AA388" s="1" t="s">
        <v>328</v>
      </c>
      <c r="AB388" s="93">
        <v>1088</v>
      </c>
    </row>
    <row r="389" spans="5:28" x14ac:dyDescent="0.25">
      <c r="E389" s="2">
        <v>388</v>
      </c>
      <c r="F389" s="1" t="s">
        <v>866</v>
      </c>
      <c r="G389" s="1" t="s">
        <v>329</v>
      </c>
      <c r="H389">
        <v>175</v>
      </c>
      <c r="I389">
        <v>4178</v>
      </c>
      <c r="J389" s="93">
        <v>5</v>
      </c>
      <c r="K389" s="93">
        <v>12</v>
      </c>
      <c r="L389" s="93">
        <v>1</v>
      </c>
      <c r="M389" s="93">
        <v>3960</v>
      </c>
      <c r="N389" s="93">
        <v>133</v>
      </c>
      <c r="O389" s="93">
        <v>2194</v>
      </c>
      <c r="P389">
        <v>2159</v>
      </c>
      <c r="Q389">
        <v>1044</v>
      </c>
      <c r="R389">
        <v>102</v>
      </c>
      <c r="S389">
        <v>538</v>
      </c>
      <c r="T389">
        <v>1496</v>
      </c>
      <c r="U389">
        <v>1173</v>
      </c>
      <c r="X389">
        <v>4353</v>
      </c>
      <c r="Y389" s="93">
        <v>242</v>
      </c>
      <c r="AA389" s="1" t="s">
        <v>329</v>
      </c>
      <c r="AB389" s="93">
        <v>2194</v>
      </c>
    </row>
    <row r="390" spans="5:28" x14ac:dyDescent="0.25">
      <c r="E390" s="2">
        <v>389</v>
      </c>
      <c r="F390" s="1" t="s">
        <v>867</v>
      </c>
      <c r="G390" s="1" t="s">
        <v>330</v>
      </c>
      <c r="H390">
        <v>7508</v>
      </c>
      <c r="I390">
        <v>40303</v>
      </c>
      <c r="J390" s="93">
        <v>265</v>
      </c>
      <c r="K390" s="93">
        <v>783</v>
      </c>
      <c r="L390" s="93">
        <v>106</v>
      </c>
      <c r="M390" s="93">
        <v>36781</v>
      </c>
      <c r="N390" s="93">
        <v>5023</v>
      </c>
      <c r="O390" s="93">
        <v>24256</v>
      </c>
      <c r="P390">
        <v>23555</v>
      </c>
      <c r="Q390">
        <v>12643</v>
      </c>
      <c r="R390">
        <v>3217</v>
      </c>
      <c r="S390">
        <v>10496</v>
      </c>
      <c r="T390">
        <v>15555</v>
      </c>
      <c r="U390">
        <v>5900</v>
      </c>
      <c r="X390">
        <v>47811</v>
      </c>
      <c r="Y390" s="93">
        <v>4853</v>
      </c>
      <c r="AA390" s="1" t="s">
        <v>330</v>
      </c>
      <c r="AB390" s="93">
        <v>24256</v>
      </c>
    </row>
    <row r="391" spans="5:28" x14ac:dyDescent="0.25">
      <c r="E391" s="2">
        <v>390</v>
      </c>
      <c r="F391" s="1" t="s">
        <v>868</v>
      </c>
      <c r="G391" s="1" t="s">
        <v>331</v>
      </c>
      <c r="H391">
        <v>12740</v>
      </c>
      <c r="I391">
        <v>52036</v>
      </c>
      <c r="J391" s="93">
        <v>668</v>
      </c>
      <c r="K391" s="93">
        <v>6561</v>
      </c>
      <c r="L391" s="93">
        <v>556</v>
      </c>
      <c r="M391" s="93">
        <v>39123</v>
      </c>
      <c r="N391" s="93">
        <v>10037</v>
      </c>
      <c r="O391" s="93">
        <v>33083</v>
      </c>
      <c r="P391">
        <v>31693</v>
      </c>
      <c r="Q391">
        <v>17923</v>
      </c>
      <c r="R391">
        <v>5529</v>
      </c>
      <c r="S391">
        <v>19508</v>
      </c>
      <c r="T391">
        <v>15182</v>
      </c>
      <c r="U391">
        <v>6634</v>
      </c>
      <c r="X391">
        <v>64776</v>
      </c>
      <c r="Y391" s="93">
        <v>7831</v>
      </c>
      <c r="AA391" s="1" t="s">
        <v>331</v>
      </c>
      <c r="AB391" s="93">
        <v>33083</v>
      </c>
    </row>
    <row r="392" spans="5:28" x14ac:dyDescent="0.25">
      <c r="E392" s="2">
        <v>391</v>
      </c>
      <c r="F392" s="1" t="s">
        <v>869</v>
      </c>
      <c r="G392" s="1" t="s">
        <v>332</v>
      </c>
      <c r="H392">
        <v>57688</v>
      </c>
      <c r="I392">
        <v>107581</v>
      </c>
      <c r="J392" s="93">
        <v>1134</v>
      </c>
      <c r="K392" s="93">
        <v>15246</v>
      </c>
      <c r="L392" s="93">
        <v>443</v>
      </c>
      <c r="M392" s="93">
        <v>102401</v>
      </c>
      <c r="N392" s="93">
        <v>28837</v>
      </c>
      <c r="O392" s="93">
        <v>83654</v>
      </c>
      <c r="P392">
        <v>81615</v>
      </c>
      <c r="Q392">
        <v>45281</v>
      </c>
      <c r="R392">
        <v>14634</v>
      </c>
      <c r="S392">
        <v>48600</v>
      </c>
      <c r="T392">
        <v>43710</v>
      </c>
      <c r="U392">
        <v>13044</v>
      </c>
      <c r="X392">
        <v>165269</v>
      </c>
      <c r="Y392" s="93">
        <v>17208</v>
      </c>
      <c r="AA392" s="1" t="s">
        <v>332</v>
      </c>
      <c r="AB392" s="93">
        <v>83654</v>
      </c>
    </row>
    <row r="393" spans="5:28" x14ac:dyDescent="0.25">
      <c r="E393" s="2">
        <v>392</v>
      </c>
      <c r="F393" s="1" t="s">
        <v>870</v>
      </c>
      <c r="G393" s="1" t="s">
        <v>333</v>
      </c>
      <c r="H393">
        <v>1964</v>
      </c>
      <c r="I393">
        <v>15254</v>
      </c>
      <c r="J393" s="93">
        <v>94</v>
      </c>
      <c r="K393" s="93">
        <v>256</v>
      </c>
      <c r="L393" s="93">
        <v>14</v>
      </c>
      <c r="M393" s="93">
        <v>15267</v>
      </c>
      <c r="N393" s="93">
        <v>936</v>
      </c>
      <c r="O393" s="93">
        <v>8709</v>
      </c>
      <c r="P393">
        <v>8509</v>
      </c>
      <c r="Q393">
        <v>1914</v>
      </c>
      <c r="R393">
        <v>422</v>
      </c>
      <c r="S393">
        <v>1885</v>
      </c>
      <c r="T393">
        <v>5415</v>
      </c>
      <c r="U393">
        <v>7582</v>
      </c>
      <c r="X393">
        <v>17218</v>
      </c>
      <c r="Y393" s="93">
        <v>651</v>
      </c>
      <c r="AA393" s="1" t="s">
        <v>333</v>
      </c>
      <c r="AB393" s="93">
        <v>8709</v>
      </c>
    </row>
    <row r="394" spans="5:28" x14ac:dyDescent="0.25">
      <c r="E394" s="2">
        <v>393</v>
      </c>
      <c r="F394" s="1" t="s">
        <v>871</v>
      </c>
      <c r="G394" s="1" t="s">
        <v>334</v>
      </c>
      <c r="H394">
        <v>3556</v>
      </c>
      <c r="I394">
        <v>38087</v>
      </c>
      <c r="J394" s="93">
        <v>80</v>
      </c>
      <c r="K394" s="93">
        <v>1015</v>
      </c>
      <c r="L394" s="93">
        <v>41</v>
      </c>
      <c r="M394" s="93">
        <v>25698</v>
      </c>
      <c r="N394" s="93">
        <v>2732</v>
      </c>
      <c r="O394" s="93">
        <v>21437</v>
      </c>
      <c r="P394">
        <v>20206</v>
      </c>
      <c r="Q394">
        <v>9808</v>
      </c>
      <c r="R394">
        <v>1792</v>
      </c>
      <c r="S394">
        <v>7045</v>
      </c>
      <c r="T394">
        <v>13344</v>
      </c>
      <c r="U394">
        <v>9654</v>
      </c>
      <c r="X394">
        <v>41643</v>
      </c>
      <c r="Y394" s="93">
        <v>12077</v>
      </c>
      <c r="AA394" s="1" t="s">
        <v>334</v>
      </c>
      <c r="AB394" s="93">
        <v>21437</v>
      </c>
    </row>
    <row r="395" spans="5:28" x14ac:dyDescent="0.25">
      <c r="E395" s="2">
        <v>394</v>
      </c>
      <c r="F395" s="1" t="s">
        <v>872</v>
      </c>
      <c r="G395" s="1" t="s">
        <v>335</v>
      </c>
      <c r="H395">
        <v>8902</v>
      </c>
      <c r="I395">
        <v>38951</v>
      </c>
      <c r="J395" s="93">
        <v>182</v>
      </c>
      <c r="K395" s="93">
        <v>887</v>
      </c>
      <c r="L395" s="93">
        <v>102</v>
      </c>
      <c r="M395" s="93">
        <v>37421</v>
      </c>
      <c r="N395" s="93">
        <v>4911</v>
      </c>
      <c r="O395" s="93">
        <v>24470</v>
      </c>
      <c r="P395">
        <v>23383</v>
      </c>
      <c r="Q395">
        <v>14643</v>
      </c>
      <c r="R395">
        <v>3029</v>
      </c>
      <c r="S395">
        <v>13706</v>
      </c>
      <c r="T395">
        <v>13764</v>
      </c>
      <c r="U395">
        <v>2711</v>
      </c>
      <c r="X395">
        <v>47853</v>
      </c>
      <c r="Y395" s="93">
        <v>4350</v>
      </c>
      <c r="AA395" s="1" t="s">
        <v>335</v>
      </c>
      <c r="AB395" s="93">
        <v>24470</v>
      </c>
    </row>
    <row r="396" spans="5:28" x14ac:dyDescent="0.25">
      <c r="E396" s="2">
        <v>395</v>
      </c>
      <c r="F396" s="1" t="s">
        <v>873</v>
      </c>
      <c r="G396" s="1" t="s">
        <v>336</v>
      </c>
      <c r="H396">
        <v>3037</v>
      </c>
      <c r="I396">
        <v>11039</v>
      </c>
      <c r="J396" s="93">
        <v>438</v>
      </c>
      <c r="K396" s="93">
        <v>128</v>
      </c>
      <c r="L396" s="93">
        <v>16</v>
      </c>
      <c r="M396" s="93">
        <v>11366</v>
      </c>
      <c r="N396" s="93">
        <v>1941</v>
      </c>
      <c r="O396" s="93">
        <v>7317</v>
      </c>
      <c r="P396">
        <v>6759</v>
      </c>
      <c r="Q396">
        <v>4166</v>
      </c>
      <c r="R396">
        <v>1318</v>
      </c>
      <c r="S396">
        <v>3561</v>
      </c>
      <c r="T396">
        <v>3157</v>
      </c>
      <c r="U396">
        <v>1874</v>
      </c>
      <c r="X396">
        <v>14076</v>
      </c>
      <c r="Y396" s="93">
        <v>187</v>
      </c>
      <c r="AA396" s="1" t="s">
        <v>336</v>
      </c>
      <c r="AB396" s="93">
        <v>7317</v>
      </c>
    </row>
    <row r="397" spans="5:28" x14ac:dyDescent="0.25">
      <c r="E397" s="2">
        <v>396</v>
      </c>
      <c r="F397" s="1" t="s">
        <v>874</v>
      </c>
      <c r="G397" s="1" t="s">
        <v>337</v>
      </c>
      <c r="H397">
        <v>7787</v>
      </c>
      <c r="I397">
        <v>82074</v>
      </c>
      <c r="J397" s="93">
        <v>2034</v>
      </c>
      <c r="K397" s="93">
        <v>1092</v>
      </c>
      <c r="L397" s="93">
        <v>156</v>
      </c>
      <c r="M397" s="93">
        <v>77117</v>
      </c>
      <c r="N397" s="93">
        <v>6428</v>
      </c>
      <c r="O397" s="93">
        <v>46369</v>
      </c>
      <c r="P397">
        <v>43492</v>
      </c>
      <c r="Q397">
        <v>21836</v>
      </c>
      <c r="R397">
        <v>8118</v>
      </c>
      <c r="S397">
        <v>21725</v>
      </c>
      <c r="T397">
        <v>23424</v>
      </c>
      <c r="U397">
        <v>14758</v>
      </c>
      <c r="X397">
        <v>89861</v>
      </c>
      <c r="Y397" s="93">
        <v>3034</v>
      </c>
      <c r="AA397" s="1" t="s">
        <v>337</v>
      </c>
      <c r="AB397" s="93">
        <v>46369</v>
      </c>
    </row>
    <row r="398" spans="5:28" x14ac:dyDescent="0.25">
      <c r="E398" s="2">
        <v>397</v>
      </c>
      <c r="F398" s="1" t="s">
        <v>875</v>
      </c>
      <c r="G398" s="1" t="s">
        <v>338</v>
      </c>
      <c r="H398">
        <v>20810</v>
      </c>
      <c r="I398">
        <v>47937</v>
      </c>
      <c r="J398" s="93">
        <v>625</v>
      </c>
      <c r="K398" s="93">
        <v>3564</v>
      </c>
      <c r="L398" s="93">
        <v>235</v>
      </c>
      <c r="M398" s="93">
        <v>47452</v>
      </c>
      <c r="N398" s="93">
        <v>11655</v>
      </c>
      <c r="O398" s="93">
        <v>36004</v>
      </c>
      <c r="P398">
        <v>32743</v>
      </c>
      <c r="Q398">
        <v>17427</v>
      </c>
      <c r="R398">
        <v>7031</v>
      </c>
      <c r="S398">
        <v>17381</v>
      </c>
      <c r="T398">
        <v>17930</v>
      </c>
      <c r="U398">
        <v>8978</v>
      </c>
      <c r="X398">
        <v>68747</v>
      </c>
      <c r="Y398" s="93">
        <v>5216</v>
      </c>
      <c r="AA398" s="1" t="s">
        <v>338</v>
      </c>
      <c r="AB398" s="93">
        <v>36004</v>
      </c>
    </row>
    <row r="399" spans="5:28" x14ac:dyDescent="0.25">
      <c r="E399" s="2">
        <v>398</v>
      </c>
      <c r="F399" s="1" t="s">
        <v>876</v>
      </c>
      <c r="G399" s="1" t="s">
        <v>339</v>
      </c>
      <c r="H399">
        <v>10142</v>
      </c>
      <c r="I399">
        <v>56606</v>
      </c>
      <c r="J399" s="93">
        <v>291</v>
      </c>
      <c r="K399" s="93">
        <v>1852</v>
      </c>
      <c r="L399" s="93">
        <v>199</v>
      </c>
      <c r="M399" s="93">
        <v>49805</v>
      </c>
      <c r="N399" s="93">
        <v>6597</v>
      </c>
      <c r="O399" s="93">
        <v>33518</v>
      </c>
      <c r="P399">
        <v>33230</v>
      </c>
      <c r="Q399">
        <v>13467</v>
      </c>
      <c r="R399">
        <v>3618</v>
      </c>
      <c r="S399">
        <v>23149</v>
      </c>
      <c r="T399">
        <v>19532</v>
      </c>
      <c r="U399">
        <v>6982</v>
      </c>
      <c r="X399">
        <v>66748</v>
      </c>
      <c r="Y399" s="93">
        <v>8004</v>
      </c>
      <c r="AA399" s="1" t="s">
        <v>339</v>
      </c>
      <c r="AB399" s="93">
        <v>33518</v>
      </c>
    </row>
    <row r="400" spans="5:28" x14ac:dyDescent="0.25">
      <c r="E400" s="2">
        <v>399</v>
      </c>
      <c r="F400" s="1" t="s">
        <v>877</v>
      </c>
      <c r="G400" s="1" t="s">
        <v>340</v>
      </c>
      <c r="H400">
        <v>29810</v>
      </c>
      <c r="I400">
        <v>47005</v>
      </c>
      <c r="J400" s="93">
        <v>511</v>
      </c>
      <c r="K400" s="93">
        <v>1881</v>
      </c>
      <c r="L400" s="93">
        <v>795</v>
      </c>
      <c r="M400" s="93">
        <v>46255</v>
      </c>
      <c r="N400" s="93">
        <v>19157</v>
      </c>
      <c r="O400" s="93">
        <v>38569</v>
      </c>
      <c r="P400">
        <v>38246</v>
      </c>
      <c r="Q400">
        <v>19011</v>
      </c>
      <c r="R400">
        <v>5163</v>
      </c>
      <c r="S400">
        <v>24819</v>
      </c>
      <c r="T400">
        <v>19710</v>
      </c>
      <c r="U400">
        <v>8112</v>
      </c>
      <c r="X400">
        <v>76815</v>
      </c>
      <c r="Y400" s="93">
        <v>8216</v>
      </c>
      <c r="AA400" s="1" t="s">
        <v>340</v>
      </c>
      <c r="AB400" s="93">
        <v>38569</v>
      </c>
    </row>
    <row r="401" spans="5:28" x14ac:dyDescent="0.25">
      <c r="E401" s="2">
        <v>400</v>
      </c>
      <c r="F401" s="1" t="s">
        <v>878</v>
      </c>
      <c r="G401" s="1" t="s">
        <v>341</v>
      </c>
      <c r="H401">
        <v>18455</v>
      </c>
      <c r="I401">
        <v>5739</v>
      </c>
      <c r="J401" s="93">
        <v>267</v>
      </c>
      <c r="K401" s="93">
        <v>169</v>
      </c>
      <c r="L401" s="93">
        <v>8</v>
      </c>
      <c r="M401" s="93">
        <v>14105</v>
      </c>
      <c r="N401" s="93">
        <v>8848</v>
      </c>
      <c r="O401" s="93">
        <v>11862</v>
      </c>
      <c r="P401">
        <v>12332</v>
      </c>
      <c r="Q401">
        <v>8371</v>
      </c>
      <c r="R401">
        <v>2295</v>
      </c>
      <c r="S401">
        <v>6594</v>
      </c>
      <c r="T401">
        <v>4627</v>
      </c>
      <c r="U401">
        <v>2307</v>
      </c>
      <c r="X401">
        <v>24194</v>
      </c>
      <c r="Y401" s="93">
        <v>797</v>
      </c>
      <c r="AA401" s="1" t="s">
        <v>341</v>
      </c>
      <c r="AB401" s="93">
        <v>11862</v>
      </c>
    </row>
    <row r="402" spans="5:28" x14ac:dyDescent="0.25">
      <c r="E402" s="2">
        <v>401</v>
      </c>
      <c r="F402" s="1" t="s">
        <v>879</v>
      </c>
      <c r="G402" s="1" t="s">
        <v>342</v>
      </c>
      <c r="H402">
        <v>67038</v>
      </c>
      <c r="I402">
        <v>32133</v>
      </c>
      <c r="J402" s="93">
        <v>1062</v>
      </c>
      <c r="K402" s="93">
        <v>16236</v>
      </c>
      <c r="L402" s="93">
        <v>361</v>
      </c>
      <c r="M402" s="93">
        <v>43592</v>
      </c>
      <c r="N402" s="93">
        <v>35662</v>
      </c>
      <c r="O402" s="93">
        <v>50926</v>
      </c>
      <c r="P402">
        <v>48245</v>
      </c>
      <c r="Q402">
        <v>34505</v>
      </c>
      <c r="R402">
        <v>10303</v>
      </c>
      <c r="S402">
        <v>26802</v>
      </c>
      <c r="T402">
        <v>20655</v>
      </c>
      <c r="U402">
        <v>6906</v>
      </c>
      <c r="X402">
        <v>99171</v>
      </c>
      <c r="Y402" s="93">
        <v>2258</v>
      </c>
      <c r="AA402" s="1" t="s">
        <v>342</v>
      </c>
      <c r="AB402" s="93">
        <v>50926</v>
      </c>
    </row>
    <row r="403" spans="5:28" x14ac:dyDescent="0.25">
      <c r="E403" s="2">
        <v>402</v>
      </c>
      <c r="F403" s="1" t="s">
        <v>880</v>
      </c>
      <c r="G403" s="1" t="s">
        <v>343</v>
      </c>
      <c r="H403">
        <v>40921</v>
      </c>
      <c r="I403">
        <v>62780</v>
      </c>
      <c r="J403" s="93">
        <v>662</v>
      </c>
      <c r="K403" s="93">
        <v>27542</v>
      </c>
      <c r="L403" s="93">
        <v>537</v>
      </c>
      <c r="M403" s="93">
        <v>32590</v>
      </c>
      <c r="N403" s="93">
        <v>28386</v>
      </c>
      <c r="O403" s="93">
        <v>53225</v>
      </c>
      <c r="P403">
        <v>50476</v>
      </c>
      <c r="Q403">
        <v>27301</v>
      </c>
      <c r="R403">
        <v>8863</v>
      </c>
      <c r="S403">
        <v>30846</v>
      </c>
      <c r="T403">
        <v>26109</v>
      </c>
      <c r="U403">
        <v>10582</v>
      </c>
      <c r="X403">
        <v>103701</v>
      </c>
      <c r="Y403" s="93">
        <v>13984</v>
      </c>
      <c r="AA403" s="1" t="s">
        <v>343</v>
      </c>
      <c r="AB403" s="93">
        <v>53225</v>
      </c>
    </row>
    <row r="404" spans="5:28" x14ac:dyDescent="0.25">
      <c r="E404" s="2">
        <v>403</v>
      </c>
      <c r="F404" s="1" t="s">
        <v>881</v>
      </c>
      <c r="G404" s="1" t="s">
        <v>344</v>
      </c>
      <c r="H404">
        <v>4941</v>
      </c>
      <c r="I404">
        <v>22675</v>
      </c>
      <c r="J404" s="93">
        <v>341</v>
      </c>
      <c r="K404" s="93">
        <v>1113</v>
      </c>
      <c r="L404" s="93">
        <v>143</v>
      </c>
      <c r="M404" s="93">
        <v>21387</v>
      </c>
      <c r="N404" s="93">
        <v>3423</v>
      </c>
      <c r="O404" s="93">
        <v>13784</v>
      </c>
      <c r="P404">
        <v>13832</v>
      </c>
      <c r="Q404">
        <v>7961</v>
      </c>
      <c r="R404">
        <v>2237</v>
      </c>
      <c r="S404">
        <v>7157</v>
      </c>
      <c r="T404">
        <v>6844</v>
      </c>
      <c r="U404">
        <v>3417</v>
      </c>
      <c r="X404">
        <v>27616</v>
      </c>
      <c r="Y404" s="93">
        <v>1209</v>
      </c>
      <c r="AA404" s="1" t="s">
        <v>344</v>
      </c>
      <c r="AB404" s="93">
        <v>13784</v>
      </c>
    </row>
    <row r="405" spans="5:28" x14ac:dyDescent="0.25">
      <c r="E405" s="2">
        <v>404</v>
      </c>
      <c r="F405" s="1" t="s">
        <v>882</v>
      </c>
      <c r="G405" s="1" t="s">
        <v>345</v>
      </c>
      <c r="H405">
        <v>384</v>
      </c>
      <c r="I405">
        <v>2984</v>
      </c>
      <c r="J405" s="93">
        <v>125</v>
      </c>
      <c r="K405" s="93">
        <v>13</v>
      </c>
      <c r="L405" s="93">
        <v>3</v>
      </c>
      <c r="M405" s="93">
        <v>2894</v>
      </c>
      <c r="N405" s="93">
        <v>308</v>
      </c>
      <c r="O405" s="93">
        <v>1712</v>
      </c>
      <c r="P405">
        <v>1656</v>
      </c>
      <c r="Q405">
        <v>847</v>
      </c>
      <c r="R405">
        <v>265</v>
      </c>
      <c r="S405">
        <v>824</v>
      </c>
      <c r="T405">
        <v>989</v>
      </c>
      <c r="U405">
        <v>443</v>
      </c>
      <c r="X405">
        <v>3368</v>
      </c>
      <c r="Y405" s="93">
        <v>25</v>
      </c>
      <c r="AA405" s="1" t="s">
        <v>345</v>
      </c>
      <c r="AB405" s="93">
        <v>1712</v>
      </c>
    </row>
    <row r="406" spans="5:28" x14ac:dyDescent="0.25">
      <c r="E406" s="2">
        <v>405</v>
      </c>
      <c r="F406" s="1" t="s">
        <v>883</v>
      </c>
      <c r="G406" s="1" t="s">
        <v>346</v>
      </c>
      <c r="H406">
        <v>914</v>
      </c>
      <c r="I406">
        <v>6446</v>
      </c>
      <c r="J406" s="93">
        <v>53</v>
      </c>
      <c r="K406" s="93">
        <v>372</v>
      </c>
      <c r="L406" s="93">
        <v>15</v>
      </c>
      <c r="M406" s="93">
        <v>6003</v>
      </c>
      <c r="N406" s="93">
        <v>558</v>
      </c>
      <c r="O406" s="93">
        <v>3821</v>
      </c>
      <c r="P406">
        <v>3539</v>
      </c>
      <c r="Q406">
        <v>1200</v>
      </c>
      <c r="R406">
        <v>294</v>
      </c>
      <c r="S406">
        <v>1089</v>
      </c>
      <c r="T406">
        <v>2400</v>
      </c>
      <c r="U406">
        <v>2377</v>
      </c>
      <c r="X406">
        <v>7360</v>
      </c>
      <c r="Y406" s="93">
        <v>359</v>
      </c>
      <c r="AA406" s="1" t="s">
        <v>346</v>
      </c>
      <c r="AB406" s="93">
        <v>3821</v>
      </c>
    </row>
    <row r="407" spans="5:28" x14ac:dyDescent="0.25">
      <c r="E407" s="2">
        <v>406</v>
      </c>
      <c r="F407" s="1" t="s">
        <v>884</v>
      </c>
      <c r="G407" s="1" t="s">
        <v>347</v>
      </c>
      <c r="H407">
        <v>3177</v>
      </c>
      <c r="I407">
        <v>11120</v>
      </c>
      <c r="J407" s="93">
        <v>125</v>
      </c>
      <c r="K407" s="93">
        <v>221</v>
      </c>
      <c r="L407" s="93">
        <v>36</v>
      </c>
      <c r="M407" s="93">
        <v>11392</v>
      </c>
      <c r="N407" s="93">
        <v>1924</v>
      </c>
      <c r="O407" s="93">
        <v>7300</v>
      </c>
      <c r="P407">
        <v>6997</v>
      </c>
      <c r="Q407">
        <v>4364</v>
      </c>
      <c r="R407">
        <v>965</v>
      </c>
      <c r="S407">
        <v>3469</v>
      </c>
      <c r="T407">
        <v>3811</v>
      </c>
      <c r="U407">
        <v>1688</v>
      </c>
      <c r="X407">
        <v>14297</v>
      </c>
      <c r="Y407" s="93">
        <v>599</v>
      </c>
      <c r="AA407" s="1" t="s">
        <v>347</v>
      </c>
      <c r="AB407" s="93">
        <v>7300</v>
      </c>
    </row>
    <row r="408" spans="5:28" x14ac:dyDescent="0.25">
      <c r="E408" s="2">
        <v>407</v>
      </c>
      <c r="F408" s="1" t="s">
        <v>885</v>
      </c>
      <c r="G408" s="1" t="s">
        <v>348</v>
      </c>
      <c r="H408">
        <v>11822</v>
      </c>
      <c r="I408">
        <v>10856</v>
      </c>
      <c r="J408" s="93">
        <v>269</v>
      </c>
      <c r="K408" s="93">
        <v>480</v>
      </c>
      <c r="L408" s="93">
        <v>88</v>
      </c>
      <c r="M408" s="93">
        <v>14951</v>
      </c>
      <c r="N408" s="93">
        <v>6120</v>
      </c>
      <c r="O408" s="93">
        <v>11377</v>
      </c>
      <c r="P408">
        <v>11301</v>
      </c>
      <c r="Q408">
        <v>7403</v>
      </c>
      <c r="R408">
        <v>1858</v>
      </c>
      <c r="S408">
        <v>6633</v>
      </c>
      <c r="T408">
        <v>4891</v>
      </c>
      <c r="U408">
        <v>1893</v>
      </c>
      <c r="X408">
        <v>22678</v>
      </c>
      <c r="Y408" s="93">
        <v>770</v>
      </c>
      <c r="AA408" s="1" t="s">
        <v>348</v>
      </c>
      <c r="AB408" s="93">
        <v>11377</v>
      </c>
    </row>
    <row r="409" spans="5:28" x14ac:dyDescent="0.25">
      <c r="E409" s="2">
        <v>408</v>
      </c>
      <c r="F409" s="1" t="s">
        <v>886</v>
      </c>
      <c r="G409" s="1" t="s">
        <v>349</v>
      </c>
      <c r="H409">
        <v>148953</v>
      </c>
      <c r="I409">
        <v>154918</v>
      </c>
      <c r="J409" s="93">
        <v>3467</v>
      </c>
      <c r="K409" s="93">
        <v>21421</v>
      </c>
      <c r="L409" s="93">
        <v>1219</v>
      </c>
      <c r="M409" s="93">
        <v>171669</v>
      </c>
      <c r="N409" s="93">
        <v>83529</v>
      </c>
      <c r="O409" s="93">
        <v>153759</v>
      </c>
      <c r="P409">
        <v>150112</v>
      </c>
      <c r="Q409">
        <v>88952</v>
      </c>
      <c r="R409">
        <v>39580</v>
      </c>
      <c r="S409">
        <v>82482</v>
      </c>
      <c r="T409">
        <v>66615</v>
      </c>
      <c r="U409">
        <v>26242</v>
      </c>
      <c r="X409">
        <v>303871</v>
      </c>
      <c r="Y409" s="93">
        <v>22566</v>
      </c>
      <c r="AA409" s="1" t="s">
        <v>349</v>
      </c>
      <c r="AB409" s="93">
        <v>153759</v>
      </c>
    </row>
    <row r="410" spans="5:28" x14ac:dyDescent="0.25">
      <c r="E410" s="2">
        <v>409</v>
      </c>
      <c r="F410" s="1" t="s">
        <v>887</v>
      </c>
      <c r="G410" s="1" t="s">
        <v>350</v>
      </c>
      <c r="H410">
        <v>6555</v>
      </c>
      <c r="I410">
        <v>50419</v>
      </c>
      <c r="J410" s="93">
        <v>410</v>
      </c>
      <c r="K410" s="93">
        <v>858</v>
      </c>
      <c r="L410" s="93">
        <v>150</v>
      </c>
      <c r="M410" s="93">
        <v>47047</v>
      </c>
      <c r="N410" s="93">
        <v>4404</v>
      </c>
      <c r="O410" s="93">
        <v>29371</v>
      </c>
      <c r="P410">
        <v>27603</v>
      </c>
      <c r="Q410">
        <v>16561</v>
      </c>
      <c r="R410">
        <v>4358</v>
      </c>
      <c r="S410">
        <v>15159</v>
      </c>
      <c r="T410">
        <v>14668</v>
      </c>
      <c r="U410">
        <v>6228</v>
      </c>
      <c r="X410">
        <v>56974</v>
      </c>
      <c r="Y410" s="93">
        <v>4105</v>
      </c>
      <c r="AA410" s="1" t="s">
        <v>350</v>
      </c>
      <c r="AB410" s="93">
        <v>29371</v>
      </c>
    </row>
    <row r="411" spans="5:28" x14ac:dyDescent="0.25">
      <c r="E411" s="2">
        <v>410</v>
      </c>
      <c r="F411" s="1" t="s">
        <v>888</v>
      </c>
      <c r="G411" s="1" t="s">
        <v>351</v>
      </c>
      <c r="H411">
        <v>9068</v>
      </c>
      <c r="I411">
        <v>31903</v>
      </c>
      <c r="J411" s="93">
        <v>407</v>
      </c>
      <c r="K411" s="93">
        <v>759</v>
      </c>
      <c r="L411" s="93">
        <v>179</v>
      </c>
      <c r="M411" s="93">
        <v>31178</v>
      </c>
      <c r="N411" s="93">
        <v>6304</v>
      </c>
      <c r="O411" s="93">
        <v>20974</v>
      </c>
      <c r="P411">
        <v>19997</v>
      </c>
      <c r="Q411">
        <v>9259</v>
      </c>
      <c r="R411">
        <v>6165</v>
      </c>
      <c r="S411">
        <v>11035</v>
      </c>
      <c r="T411">
        <v>10710</v>
      </c>
      <c r="U411">
        <v>3802</v>
      </c>
      <c r="X411">
        <v>40971</v>
      </c>
      <c r="Y411" s="93">
        <v>2144</v>
      </c>
      <c r="AA411" s="1" t="s">
        <v>351</v>
      </c>
      <c r="AB411" s="93">
        <v>20974</v>
      </c>
    </row>
    <row r="412" spans="5:28" x14ac:dyDescent="0.25">
      <c r="E412" s="2">
        <v>411</v>
      </c>
      <c r="F412" s="1" t="s">
        <v>889</v>
      </c>
      <c r="G412" s="1" t="s">
        <v>352</v>
      </c>
      <c r="H412">
        <v>102</v>
      </c>
      <c r="I412">
        <v>1758</v>
      </c>
      <c r="J412" s="93">
        <v>5</v>
      </c>
      <c r="K412" s="93">
        <v>29</v>
      </c>
      <c r="L412" s="93">
        <v>2</v>
      </c>
      <c r="M412" s="93">
        <v>1437</v>
      </c>
      <c r="N412" s="93">
        <v>84</v>
      </c>
      <c r="O412" s="93">
        <v>970</v>
      </c>
      <c r="P412">
        <v>890</v>
      </c>
      <c r="Q412">
        <v>438</v>
      </c>
      <c r="R412">
        <v>75</v>
      </c>
      <c r="S412">
        <v>191</v>
      </c>
      <c r="T412">
        <v>643</v>
      </c>
      <c r="U412">
        <v>513</v>
      </c>
      <c r="X412">
        <v>1860</v>
      </c>
      <c r="Y412" s="93">
        <v>303</v>
      </c>
      <c r="AA412" s="1" t="s">
        <v>352</v>
      </c>
      <c r="AB412" s="93">
        <v>970</v>
      </c>
    </row>
    <row r="413" spans="5:28" x14ac:dyDescent="0.25">
      <c r="E413" s="2">
        <v>412</v>
      </c>
      <c r="F413" s="1" t="s">
        <v>890</v>
      </c>
      <c r="G413" s="1" t="s">
        <v>353</v>
      </c>
      <c r="H413">
        <v>499</v>
      </c>
      <c r="I413">
        <v>7568</v>
      </c>
      <c r="J413" s="93">
        <v>19</v>
      </c>
      <c r="K413" s="93">
        <v>109</v>
      </c>
      <c r="L413" s="93">
        <v>8</v>
      </c>
      <c r="M413" s="93">
        <v>5463</v>
      </c>
      <c r="N413" s="93">
        <v>461</v>
      </c>
      <c r="O413" s="93">
        <v>4180</v>
      </c>
      <c r="P413">
        <v>3887</v>
      </c>
      <c r="Q413">
        <v>1998</v>
      </c>
      <c r="R413">
        <v>309</v>
      </c>
      <c r="S413">
        <v>1211</v>
      </c>
      <c r="T413">
        <v>2680</v>
      </c>
      <c r="U413">
        <v>1869</v>
      </c>
      <c r="X413">
        <v>8067</v>
      </c>
      <c r="Y413" s="93">
        <v>2007</v>
      </c>
      <c r="AA413" s="1" t="s">
        <v>353</v>
      </c>
      <c r="AB413" s="93">
        <v>4180</v>
      </c>
    </row>
    <row r="414" spans="5:28" x14ac:dyDescent="0.25">
      <c r="E414" s="2">
        <v>413</v>
      </c>
      <c r="F414" s="1" t="s">
        <v>891</v>
      </c>
      <c r="G414" s="1" t="s">
        <v>354</v>
      </c>
      <c r="H414">
        <v>18147</v>
      </c>
      <c r="I414">
        <v>35617</v>
      </c>
      <c r="J414" s="93">
        <v>396</v>
      </c>
      <c r="K414" s="93">
        <v>273</v>
      </c>
      <c r="L414" s="93">
        <v>32</v>
      </c>
      <c r="M414" s="93">
        <v>11348</v>
      </c>
      <c r="N414" s="93">
        <v>9098</v>
      </c>
      <c r="O414" s="93">
        <v>27246</v>
      </c>
      <c r="P414">
        <v>26518</v>
      </c>
      <c r="Q414">
        <v>12979</v>
      </c>
      <c r="R414">
        <v>4477</v>
      </c>
      <c r="S414">
        <v>14952</v>
      </c>
      <c r="T414">
        <v>14392</v>
      </c>
      <c r="U414">
        <v>6964</v>
      </c>
      <c r="X414">
        <v>53764</v>
      </c>
      <c r="Y414" s="93">
        <v>32617</v>
      </c>
      <c r="AA414" s="1" t="s">
        <v>354</v>
      </c>
      <c r="AB414" s="93">
        <v>27246</v>
      </c>
    </row>
    <row r="415" spans="5:28" x14ac:dyDescent="0.25">
      <c r="E415" s="2">
        <v>414</v>
      </c>
      <c r="F415" s="1" t="s">
        <v>892</v>
      </c>
      <c r="G415" s="1" t="s">
        <v>355</v>
      </c>
      <c r="H415">
        <v>17359</v>
      </c>
      <c r="I415">
        <v>101429</v>
      </c>
      <c r="J415" s="93">
        <v>885</v>
      </c>
      <c r="K415" s="93">
        <v>2329</v>
      </c>
      <c r="L415" s="93">
        <v>346</v>
      </c>
      <c r="M415" s="93">
        <v>94199</v>
      </c>
      <c r="N415" s="93">
        <v>11003</v>
      </c>
      <c r="O415" s="93">
        <v>61894</v>
      </c>
      <c r="P415">
        <v>56894</v>
      </c>
      <c r="Q415">
        <v>32756</v>
      </c>
      <c r="R415">
        <v>7851</v>
      </c>
      <c r="S415">
        <v>33362</v>
      </c>
      <c r="T415">
        <v>28952</v>
      </c>
      <c r="U415">
        <v>15867</v>
      </c>
      <c r="X415">
        <v>118788</v>
      </c>
      <c r="Y415" s="93">
        <v>10026</v>
      </c>
      <c r="AA415" s="1" t="s">
        <v>355</v>
      </c>
      <c r="AB415" s="93">
        <v>61894</v>
      </c>
    </row>
    <row r="416" spans="5:28" x14ac:dyDescent="0.25">
      <c r="E416" s="2">
        <v>415</v>
      </c>
      <c r="F416" s="1" t="s">
        <v>893</v>
      </c>
      <c r="G416" s="1" t="s">
        <v>356</v>
      </c>
      <c r="H416">
        <v>94</v>
      </c>
      <c r="I416">
        <v>2321</v>
      </c>
      <c r="J416" s="93">
        <v>2</v>
      </c>
      <c r="K416" s="93">
        <v>6</v>
      </c>
      <c r="L416" s="93">
        <v>3</v>
      </c>
      <c r="M416" s="93">
        <v>2265</v>
      </c>
      <c r="N416" s="93">
        <v>94</v>
      </c>
      <c r="O416" s="93">
        <v>1258</v>
      </c>
      <c r="P416">
        <v>1157</v>
      </c>
      <c r="Q416">
        <v>759</v>
      </c>
      <c r="R416">
        <v>80</v>
      </c>
      <c r="S416">
        <v>362</v>
      </c>
      <c r="T416">
        <v>801</v>
      </c>
      <c r="U416">
        <v>413</v>
      </c>
      <c r="X416">
        <v>2415</v>
      </c>
      <c r="Y416" s="93">
        <v>45</v>
      </c>
      <c r="AA416" s="1" t="s">
        <v>356</v>
      </c>
      <c r="AB416" s="93">
        <v>1258</v>
      </c>
    </row>
    <row r="417" spans="5:28" x14ac:dyDescent="0.25">
      <c r="E417" s="2">
        <v>416</v>
      </c>
      <c r="F417" s="1" t="s">
        <v>894</v>
      </c>
      <c r="G417" s="1" t="s">
        <v>357</v>
      </c>
      <c r="H417">
        <v>125276</v>
      </c>
      <c r="I417">
        <v>341212</v>
      </c>
      <c r="J417" s="93">
        <v>5291</v>
      </c>
      <c r="K417" s="93">
        <v>68335</v>
      </c>
      <c r="L417" s="93">
        <v>6655</v>
      </c>
      <c r="M417" s="93">
        <v>210006</v>
      </c>
      <c r="N417" s="93">
        <v>90698</v>
      </c>
      <c r="O417" s="93">
        <v>239387</v>
      </c>
      <c r="P417">
        <v>227101</v>
      </c>
      <c r="Q417">
        <v>123499</v>
      </c>
      <c r="R417">
        <v>45060</v>
      </c>
      <c r="S417">
        <v>139093</v>
      </c>
      <c r="T417">
        <v>109416</v>
      </c>
      <c r="U417">
        <v>49420</v>
      </c>
      <c r="X417">
        <v>466488</v>
      </c>
      <c r="Y417" s="93">
        <v>85503</v>
      </c>
      <c r="AA417" s="1" t="s">
        <v>357</v>
      </c>
      <c r="AB417" s="93">
        <v>239387</v>
      </c>
    </row>
    <row r="418" spans="5:28" x14ac:dyDescent="0.25">
      <c r="E418" s="2">
        <v>417</v>
      </c>
      <c r="F418" s="1" t="s">
        <v>896</v>
      </c>
      <c r="G418" s="1" t="s">
        <v>359</v>
      </c>
      <c r="H418">
        <v>112799</v>
      </c>
      <c r="I418">
        <v>37642</v>
      </c>
      <c r="J418" s="93">
        <v>1888</v>
      </c>
      <c r="K418" s="93">
        <v>2993</v>
      </c>
      <c r="L418" s="93">
        <v>478</v>
      </c>
      <c r="M418" s="93">
        <v>68973</v>
      </c>
      <c r="N418" s="93">
        <v>66671</v>
      </c>
      <c r="O418" s="93">
        <v>74434</v>
      </c>
      <c r="P418">
        <v>76007</v>
      </c>
      <c r="Q418">
        <v>49878</v>
      </c>
      <c r="R418">
        <v>15351</v>
      </c>
      <c r="S418">
        <v>44978</v>
      </c>
      <c r="T418">
        <v>28976</v>
      </c>
      <c r="U418">
        <v>11258</v>
      </c>
      <c r="X418">
        <v>150441</v>
      </c>
      <c r="Y418" s="93">
        <v>9438</v>
      </c>
      <c r="AA418" s="1" t="s">
        <v>359</v>
      </c>
      <c r="AB418" s="93">
        <v>74434</v>
      </c>
    </row>
    <row r="419" spans="5:28" x14ac:dyDescent="0.25">
      <c r="E419" s="2">
        <v>418</v>
      </c>
      <c r="F419" s="1" t="s">
        <v>897</v>
      </c>
      <c r="G419" s="1" t="s">
        <v>360</v>
      </c>
      <c r="H419">
        <v>717</v>
      </c>
      <c r="I419">
        <v>11619</v>
      </c>
      <c r="J419" s="93">
        <v>40</v>
      </c>
      <c r="K419" s="93">
        <v>106</v>
      </c>
      <c r="L419" s="93">
        <v>26</v>
      </c>
      <c r="M419" s="93">
        <v>11134</v>
      </c>
      <c r="N419" s="93">
        <v>593</v>
      </c>
      <c r="O419" s="93">
        <v>6581</v>
      </c>
      <c r="P419">
        <v>5755</v>
      </c>
      <c r="Q419">
        <v>2994</v>
      </c>
      <c r="R419">
        <v>385</v>
      </c>
      <c r="S419">
        <v>2804</v>
      </c>
      <c r="T419">
        <v>4492</v>
      </c>
      <c r="U419">
        <v>1661</v>
      </c>
      <c r="X419">
        <v>12336</v>
      </c>
      <c r="Y419" s="93">
        <v>437</v>
      </c>
      <c r="AA419" s="1" t="s">
        <v>360</v>
      </c>
      <c r="AB419" s="93">
        <v>6581</v>
      </c>
    </row>
    <row r="420" spans="5:28" x14ac:dyDescent="0.25">
      <c r="E420" s="2">
        <v>419</v>
      </c>
      <c r="F420" s="1" t="s">
        <v>898</v>
      </c>
      <c r="G420" s="1" t="s">
        <v>361</v>
      </c>
      <c r="H420">
        <v>125994</v>
      </c>
      <c r="I420">
        <v>83930</v>
      </c>
      <c r="J420" s="93">
        <v>2822</v>
      </c>
      <c r="K420" s="93">
        <v>31582</v>
      </c>
      <c r="L420" s="93">
        <v>839</v>
      </c>
      <c r="M420" s="93">
        <v>95734</v>
      </c>
      <c r="N420" s="93">
        <v>70493</v>
      </c>
      <c r="O420" s="93">
        <v>106433</v>
      </c>
      <c r="P420">
        <v>103491</v>
      </c>
      <c r="Q420">
        <v>71141</v>
      </c>
      <c r="R420">
        <v>22751</v>
      </c>
      <c r="S420">
        <v>56221</v>
      </c>
      <c r="T420">
        <v>43277</v>
      </c>
      <c r="U420">
        <v>16534</v>
      </c>
      <c r="X420">
        <v>209924</v>
      </c>
      <c r="Y420" s="93">
        <v>8454</v>
      </c>
      <c r="AA420" s="1" t="s">
        <v>361</v>
      </c>
      <c r="AB420" s="93">
        <v>106433</v>
      </c>
    </row>
    <row r="421" spans="5:28" x14ac:dyDescent="0.25">
      <c r="E421" s="2">
        <v>420</v>
      </c>
      <c r="F421" s="1" t="s">
        <v>899</v>
      </c>
      <c r="G421" s="1" t="s">
        <v>362</v>
      </c>
      <c r="H421">
        <v>12016</v>
      </c>
      <c r="I421">
        <v>29098</v>
      </c>
      <c r="J421" s="93">
        <v>246</v>
      </c>
      <c r="K421" s="93">
        <v>942</v>
      </c>
      <c r="L421" s="93">
        <v>1377</v>
      </c>
      <c r="M421" s="93">
        <v>20350</v>
      </c>
      <c r="N421" s="93">
        <v>7776</v>
      </c>
      <c r="O421" s="93">
        <v>20858</v>
      </c>
      <c r="P421">
        <v>20256</v>
      </c>
      <c r="Q421">
        <v>9091</v>
      </c>
      <c r="R421">
        <v>3118</v>
      </c>
      <c r="S421">
        <v>12038</v>
      </c>
      <c r="T421">
        <v>11653</v>
      </c>
      <c r="U421">
        <v>5214</v>
      </c>
      <c r="X421">
        <v>41114</v>
      </c>
      <c r="Y421" s="93">
        <v>10423</v>
      </c>
      <c r="AA421" s="1" t="s">
        <v>362</v>
      </c>
      <c r="AB421" s="93">
        <v>20858</v>
      </c>
    </row>
    <row r="422" spans="5:28" x14ac:dyDescent="0.25">
      <c r="E422" s="2">
        <v>421</v>
      </c>
      <c r="F422" s="1" t="s">
        <v>900</v>
      </c>
      <c r="G422" s="1" t="s">
        <v>363</v>
      </c>
      <c r="H422">
        <v>33874</v>
      </c>
      <c r="I422">
        <v>72559</v>
      </c>
      <c r="J422" s="93">
        <v>1287</v>
      </c>
      <c r="K422" s="93">
        <v>1724</v>
      </c>
      <c r="L422" s="93">
        <v>206</v>
      </c>
      <c r="M422" s="93">
        <v>81553</v>
      </c>
      <c r="N422" s="93">
        <v>18000</v>
      </c>
      <c r="O422" s="93">
        <v>53841</v>
      </c>
      <c r="P422">
        <v>52592</v>
      </c>
      <c r="Q422">
        <v>25347</v>
      </c>
      <c r="R422">
        <v>8152</v>
      </c>
      <c r="S422">
        <v>28814</v>
      </c>
      <c r="T422">
        <v>29957</v>
      </c>
      <c r="U422">
        <v>14163</v>
      </c>
      <c r="X422">
        <v>106433</v>
      </c>
      <c r="Y422" s="93">
        <v>3663</v>
      </c>
      <c r="AA422" s="1" t="s">
        <v>363</v>
      </c>
      <c r="AB422" s="93">
        <v>53841</v>
      </c>
    </row>
    <row r="423" spans="5:28" x14ac:dyDescent="0.25">
      <c r="E423" s="2">
        <v>422</v>
      </c>
      <c r="F423" s="1" t="s">
        <v>901</v>
      </c>
      <c r="G423" s="1" t="s">
        <v>364</v>
      </c>
      <c r="H423">
        <v>2855</v>
      </c>
      <c r="I423">
        <v>25551</v>
      </c>
      <c r="J423" s="93">
        <v>65</v>
      </c>
      <c r="K423" s="93">
        <v>233</v>
      </c>
      <c r="L423" s="93">
        <v>70</v>
      </c>
      <c r="M423" s="93">
        <v>22497</v>
      </c>
      <c r="N423" s="93">
        <v>2274</v>
      </c>
      <c r="O423" s="93">
        <v>14676</v>
      </c>
      <c r="P423">
        <v>13730</v>
      </c>
      <c r="Q423">
        <v>6912</v>
      </c>
      <c r="R423">
        <v>963</v>
      </c>
      <c r="S423">
        <v>7657</v>
      </c>
      <c r="T423">
        <v>8827</v>
      </c>
      <c r="U423">
        <v>4047</v>
      </c>
      <c r="X423">
        <v>28406</v>
      </c>
      <c r="Y423" s="93">
        <v>3267</v>
      </c>
      <c r="AA423" s="1" t="s">
        <v>364</v>
      </c>
      <c r="AB423" s="93">
        <v>14676</v>
      </c>
    </row>
    <row r="424" spans="5:28" x14ac:dyDescent="0.25">
      <c r="E424" s="2">
        <v>423</v>
      </c>
      <c r="F424" s="1" t="s">
        <v>902</v>
      </c>
      <c r="G424" s="1" t="s">
        <v>365</v>
      </c>
      <c r="H424">
        <v>10702</v>
      </c>
      <c r="I424">
        <v>52820</v>
      </c>
      <c r="J424" s="93">
        <v>363</v>
      </c>
      <c r="K424" s="93">
        <v>411</v>
      </c>
      <c r="L424" s="93">
        <v>90</v>
      </c>
      <c r="M424" s="93">
        <v>54605</v>
      </c>
      <c r="N424" s="93">
        <v>5720</v>
      </c>
      <c r="O424" s="93">
        <v>31611</v>
      </c>
      <c r="P424">
        <v>31911</v>
      </c>
      <c r="Q424">
        <v>16270</v>
      </c>
      <c r="R424">
        <v>4242</v>
      </c>
      <c r="S424">
        <v>16474</v>
      </c>
      <c r="T424">
        <v>18122</v>
      </c>
      <c r="U424">
        <v>8414</v>
      </c>
      <c r="X424">
        <v>63522</v>
      </c>
      <c r="Y424" s="93">
        <v>2333</v>
      </c>
      <c r="AA424" s="1" t="s">
        <v>365</v>
      </c>
      <c r="AB424" s="93">
        <v>31611</v>
      </c>
    </row>
    <row r="425" spans="5:28" x14ac:dyDescent="0.25">
      <c r="E425" s="2">
        <v>424</v>
      </c>
      <c r="F425" s="1" t="s">
        <v>904</v>
      </c>
      <c r="G425" s="1" t="s">
        <v>367</v>
      </c>
      <c r="H425">
        <v>376020</v>
      </c>
      <c r="I425">
        <v>931382</v>
      </c>
      <c r="J425" s="93">
        <v>7696</v>
      </c>
      <c r="K425" s="93">
        <v>87949</v>
      </c>
      <c r="L425" s="93">
        <v>5908</v>
      </c>
      <c r="M425" s="93">
        <v>769971</v>
      </c>
      <c r="N425" s="93">
        <v>227934</v>
      </c>
      <c r="O425" s="93">
        <v>646776</v>
      </c>
      <c r="P425">
        <v>660626</v>
      </c>
      <c r="Q425">
        <v>298760</v>
      </c>
      <c r="R425">
        <v>151250</v>
      </c>
      <c r="S425">
        <v>413997</v>
      </c>
      <c r="T425">
        <v>303758</v>
      </c>
      <c r="U425">
        <v>139637</v>
      </c>
      <c r="X425">
        <v>1307402</v>
      </c>
      <c r="Y425" s="93">
        <v>207944</v>
      </c>
      <c r="AA425" s="1" t="s">
        <v>367</v>
      </c>
      <c r="AB425" s="93">
        <v>646776</v>
      </c>
    </row>
    <row r="426" spans="5:28" x14ac:dyDescent="0.25">
      <c r="E426" s="2">
        <v>425</v>
      </c>
      <c r="F426" s="1" t="s">
        <v>905</v>
      </c>
      <c r="G426" s="1" t="s">
        <v>368</v>
      </c>
      <c r="H426">
        <v>10491</v>
      </c>
      <c r="I426">
        <v>22880</v>
      </c>
      <c r="J426" s="93">
        <v>233</v>
      </c>
      <c r="K426" s="93">
        <v>1084</v>
      </c>
      <c r="L426" s="93">
        <v>48</v>
      </c>
      <c r="M426" s="93">
        <v>24038</v>
      </c>
      <c r="N426" s="93">
        <v>4472</v>
      </c>
      <c r="O426" s="93">
        <v>17515</v>
      </c>
      <c r="P426">
        <v>15856</v>
      </c>
      <c r="Q426">
        <v>7445</v>
      </c>
      <c r="R426">
        <v>2821</v>
      </c>
      <c r="S426">
        <v>7536</v>
      </c>
      <c r="T426">
        <v>10386</v>
      </c>
      <c r="U426">
        <v>5183</v>
      </c>
      <c r="X426">
        <v>33371</v>
      </c>
      <c r="Y426" s="93">
        <v>3496</v>
      </c>
      <c r="AA426" s="1" t="s">
        <v>368</v>
      </c>
      <c r="AB426" s="93">
        <v>17515</v>
      </c>
    </row>
    <row r="427" spans="5:28" x14ac:dyDescent="0.25">
      <c r="E427" s="2">
        <v>426</v>
      </c>
      <c r="F427" s="1" t="s">
        <v>906</v>
      </c>
      <c r="G427" s="1" t="s">
        <v>369</v>
      </c>
      <c r="H427">
        <v>21867</v>
      </c>
      <c r="I427">
        <v>1778</v>
      </c>
      <c r="J427" s="93">
        <v>314</v>
      </c>
      <c r="K427" s="93">
        <v>222</v>
      </c>
      <c r="L427" s="93">
        <v>33</v>
      </c>
      <c r="M427" s="93">
        <v>12068</v>
      </c>
      <c r="N427" s="93">
        <v>10760</v>
      </c>
      <c r="O427" s="93">
        <v>11784</v>
      </c>
      <c r="P427">
        <v>11861</v>
      </c>
      <c r="Q427">
        <v>7329</v>
      </c>
      <c r="R427">
        <v>2271</v>
      </c>
      <c r="S427">
        <v>7132</v>
      </c>
      <c r="T427">
        <v>4920</v>
      </c>
      <c r="U427">
        <v>1993</v>
      </c>
      <c r="X427">
        <v>23645</v>
      </c>
      <c r="Y427" s="93">
        <v>248</v>
      </c>
      <c r="AA427" s="1" t="s">
        <v>369</v>
      </c>
      <c r="AB427" s="93">
        <v>11784</v>
      </c>
    </row>
    <row r="428" spans="5:28" x14ac:dyDescent="0.25">
      <c r="E428" s="2">
        <v>427</v>
      </c>
      <c r="F428" s="1" t="s">
        <v>907</v>
      </c>
      <c r="G428" s="1" t="s">
        <v>370</v>
      </c>
      <c r="H428">
        <v>121774</v>
      </c>
      <c r="I428">
        <v>683461</v>
      </c>
      <c r="J428" s="93">
        <v>4024</v>
      </c>
      <c r="K428" s="93">
        <v>48870</v>
      </c>
      <c r="L428" s="93">
        <v>3359</v>
      </c>
      <c r="M428" s="93">
        <v>390387</v>
      </c>
      <c r="N428" s="93">
        <v>90680</v>
      </c>
      <c r="O428" s="93">
        <v>396773</v>
      </c>
      <c r="P428">
        <v>408462</v>
      </c>
      <c r="Q428">
        <v>115585</v>
      </c>
      <c r="R428">
        <v>69603</v>
      </c>
      <c r="S428">
        <v>301802</v>
      </c>
      <c r="T428">
        <v>208403</v>
      </c>
      <c r="U428">
        <v>109842</v>
      </c>
      <c r="X428">
        <v>805235</v>
      </c>
      <c r="Y428" s="93">
        <v>267915</v>
      </c>
      <c r="AA428" s="1" t="s">
        <v>370</v>
      </c>
      <c r="AB428" s="93">
        <v>396773</v>
      </c>
    </row>
    <row r="429" spans="5:28" x14ac:dyDescent="0.25">
      <c r="E429" s="2">
        <v>428</v>
      </c>
      <c r="F429" s="1" t="s">
        <v>908</v>
      </c>
      <c r="G429" s="1" t="s">
        <v>371</v>
      </c>
      <c r="H429">
        <v>10189</v>
      </c>
      <c r="I429">
        <v>29529</v>
      </c>
      <c r="J429" s="93">
        <v>220</v>
      </c>
      <c r="K429" s="93">
        <v>388</v>
      </c>
      <c r="L429" s="93">
        <v>43</v>
      </c>
      <c r="M429" s="93">
        <v>10076</v>
      </c>
      <c r="N429" s="93">
        <v>4900</v>
      </c>
      <c r="O429" s="93">
        <v>20561</v>
      </c>
      <c r="P429">
        <v>19157</v>
      </c>
      <c r="Q429">
        <v>8342</v>
      </c>
      <c r="R429">
        <v>3079</v>
      </c>
      <c r="S429">
        <v>11335</v>
      </c>
      <c r="T429">
        <v>11388</v>
      </c>
      <c r="U429">
        <v>5574</v>
      </c>
      <c r="X429">
        <v>39718</v>
      </c>
      <c r="Y429" s="93">
        <v>24091</v>
      </c>
      <c r="AA429" s="1" t="s">
        <v>371</v>
      </c>
      <c r="AB429" s="93">
        <v>20561</v>
      </c>
    </row>
    <row r="430" spans="5:28" x14ac:dyDescent="0.25">
      <c r="E430" s="2">
        <v>429</v>
      </c>
      <c r="F430" s="1" t="s">
        <v>910</v>
      </c>
      <c r="G430" s="1" t="s">
        <v>373</v>
      </c>
      <c r="H430">
        <v>23109</v>
      </c>
      <c r="I430">
        <v>21090</v>
      </c>
      <c r="J430" s="93">
        <v>812</v>
      </c>
      <c r="K430" s="93">
        <v>2928</v>
      </c>
      <c r="L430" s="93">
        <v>124</v>
      </c>
      <c r="M430" s="93">
        <v>25272</v>
      </c>
      <c r="N430" s="93">
        <v>13722</v>
      </c>
      <c r="O430" s="93">
        <v>22600</v>
      </c>
      <c r="P430">
        <v>21599</v>
      </c>
      <c r="Q430">
        <v>15239</v>
      </c>
      <c r="R430">
        <v>3652</v>
      </c>
      <c r="S430">
        <v>11885</v>
      </c>
      <c r="T430">
        <v>8755</v>
      </c>
      <c r="U430">
        <v>4668</v>
      </c>
      <c r="X430">
        <v>44199</v>
      </c>
      <c r="Y430" s="93">
        <v>1341</v>
      </c>
      <c r="AA430" s="1" t="s">
        <v>373</v>
      </c>
      <c r="AB430" s="93">
        <v>22600</v>
      </c>
    </row>
    <row r="431" spans="5:28" x14ac:dyDescent="0.25">
      <c r="E431" s="2">
        <v>430</v>
      </c>
      <c r="F431" s="1" t="s">
        <v>911</v>
      </c>
      <c r="G431" s="1" t="s">
        <v>374</v>
      </c>
      <c r="H431">
        <v>3825</v>
      </c>
      <c r="I431">
        <v>176</v>
      </c>
      <c r="J431" s="93">
        <v>54</v>
      </c>
      <c r="K431" s="93">
        <v>31</v>
      </c>
      <c r="L431" s="93">
        <v>0</v>
      </c>
      <c r="M431" s="93">
        <v>1966</v>
      </c>
      <c r="N431" s="93">
        <v>1913</v>
      </c>
      <c r="O431" s="93">
        <v>1971</v>
      </c>
      <c r="P431">
        <v>2030</v>
      </c>
      <c r="Q431">
        <v>1725</v>
      </c>
      <c r="R431">
        <v>355</v>
      </c>
      <c r="S431">
        <v>1100</v>
      </c>
      <c r="T431">
        <v>646</v>
      </c>
      <c r="U431">
        <v>175</v>
      </c>
      <c r="X431">
        <v>4001</v>
      </c>
      <c r="Y431" s="93">
        <v>37</v>
      </c>
      <c r="AA431" s="1" t="s">
        <v>374</v>
      </c>
      <c r="AB431" s="93">
        <v>1971</v>
      </c>
    </row>
    <row r="432" spans="5:28" x14ac:dyDescent="0.25">
      <c r="E432" s="2">
        <v>431</v>
      </c>
      <c r="F432" s="1" t="s">
        <v>912</v>
      </c>
      <c r="G432" s="1" t="s">
        <v>375</v>
      </c>
      <c r="H432">
        <v>313636</v>
      </c>
      <c r="I432">
        <v>632306</v>
      </c>
      <c r="J432" s="93">
        <v>8297</v>
      </c>
      <c r="K432" s="93">
        <v>30242</v>
      </c>
      <c r="L432" s="93">
        <v>4017</v>
      </c>
      <c r="M432" s="93">
        <v>404437</v>
      </c>
      <c r="N432" s="93">
        <v>195811</v>
      </c>
      <c r="O432" s="93">
        <v>470274</v>
      </c>
      <c r="P432">
        <v>475668</v>
      </c>
      <c r="Q432">
        <v>247308</v>
      </c>
      <c r="R432">
        <v>76827</v>
      </c>
      <c r="S432">
        <v>294399</v>
      </c>
      <c r="T432">
        <v>232166</v>
      </c>
      <c r="U432">
        <v>95242</v>
      </c>
      <c r="X432">
        <v>945942</v>
      </c>
      <c r="Y432" s="93">
        <v>303138</v>
      </c>
      <c r="AA432" s="1" t="s">
        <v>375</v>
      </c>
      <c r="AB432" s="93">
        <v>470274</v>
      </c>
    </row>
    <row r="433" spans="5:28" x14ac:dyDescent="0.25">
      <c r="E433" s="2">
        <v>432</v>
      </c>
      <c r="F433" s="1" t="s">
        <v>913</v>
      </c>
      <c r="G433" s="1" t="s">
        <v>376</v>
      </c>
      <c r="H433">
        <v>907</v>
      </c>
      <c r="I433">
        <v>955</v>
      </c>
      <c r="J433" s="93">
        <v>58</v>
      </c>
      <c r="K433" s="93">
        <v>12</v>
      </c>
      <c r="L433" s="93">
        <v>2</v>
      </c>
      <c r="M433" s="93">
        <v>1125</v>
      </c>
      <c r="N433" s="93">
        <v>613</v>
      </c>
      <c r="O433" s="93">
        <v>968</v>
      </c>
      <c r="P433">
        <v>894</v>
      </c>
      <c r="Q433">
        <v>458</v>
      </c>
      <c r="R433">
        <v>151</v>
      </c>
      <c r="S433">
        <v>476</v>
      </c>
      <c r="T433">
        <v>556</v>
      </c>
      <c r="U433">
        <v>221</v>
      </c>
      <c r="X433">
        <v>1862</v>
      </c>
      <c r="Y433" s="93">
        <v>52</v>
      </c>
      <c r="AA433" s="1" t="s">
        <v>376</v>
      </c>
      <c r="AB433" s="93">
        <v>968</v>
      </c>
    </row>
    <row r="434" spans="5:28" x14ac:dyDescent="0.25">
      <c r="E434" s="2">
        <v>433</v>
      </c>
      <c r="F434" s="1" t="s">
        <v>914</v>
      </c>
      <c r="G434" s="1" t="s">
        <v>377</v>
      </c>
      <c r="H434">
        <v>13388</v>
      </c>
      <c r="I434">
        <v>21205</v>
      </c>
      <c r="J434" s="93">
        <v>286</v>
      </c>
      <c r="K434" s="93">
        <v>193</v>
      </c>
      <c r="L434" s="93">
        <v>33</v>
      </c>
      <c r="M434" s="93">
        <v>26664</v>
      </c>
      <c r="N434" s="93">
        <v>6442</v>
      </c>
      <c r="O434" s="93">
        <v>17442</v>
      </c>
      <c r="P434">
        <v>17151</v>
      </c>
      <c r="Q434">
        <v>9078</v>
      </c>
      <c r="R434">
        <v>2506</v>
      </c>
      <c r="S434">
        <v>7804</v>
      </c>
      <c r="T434">
        <v>9792</v>
      </c>
      <c r="U434">
        <v>5413</v>
      </c>
      <c r="X434">
        <v>34593</v>
      </c>
      <c r="Y434" s="93">
        <v>975</v>
      </c>
      <c r="AA434" s="1" t="s">
        <v>377</v>
      </c>
      <c r="AB434" s="93">
        <v>17442</v>
      </c>
    </row>
    <row r="435" spans="5:28" x14ac:dyDescent="0.25">
      <c r="E435" s="2">
        <v>434</v>
      </c>
      <c r="F435" s="1" t="s">
        <v>915</v>
      </c>
      <c r="G435" s="1" t="s">
        <v>378</v>
      </c>
      <c r="H435">
        <v>23237</v>
      </c>
      <c r="I435">
        <v>61713</v>
      </c>
      <c r="J435" s="93">
        <v>669</v>
      </c>
      <c r="K435" s="93">
        <v>10437</v>
      </c>
      <c r="L435" s="93">
        <v>642</v>
      </c>
      <c r="M435" s="93">
        <v>31946</v>
      </c>
      <c r="N435" s="93">
        <v>16050</v>
      </c>
      <c r="O435" s="93">
        <v>44169</v>
      </c>
      <c r="P435">
        <v>40781</v>
      </c>
      <c r="Q435">
        <v>20074</v>
      </c>
      <c r="R435">
        <v>5945</v>
      </c>
      <c r="S435">
        <v>23469</v>
      </c>
      <c r="T435">
        <v>23779</v>
      </c>
      <c r="U435">
        <v>11683</v>
      </c>
      <c r="X435">
        <v>84950</v>
      </c>
      <c r="Y435" s="93">
        <v>25206</v>
      </c>
      <c r="AA435" s="1" t="s">
        <v>378</v>
      </c>
      <c r="AB435" s="93">
        <v>44169</v>
      </c>
    </row>
    <row r="436" spans="5:28" x14ac:dyDescent="0.25">
      <c r="E436" s="2">
        <v>435</v>
      </c>
      <c r="F436" s="1" t="s">
        <v>916</v>
      </c>
      <c r="G436" s="1" t="s">
        <v>379</v>
      </c>
      <c r="H436">
        <v>6626</v>
      </c>
      <c r="I436">
        <v>38493</v>
      </c>
      <c r="J436" s="93">
        <v>275</v>
      </c>
      <c r="K436" s="93">
        <v>523</v>
      </c>
      <c r="L436" s="93">
        <v>65</v>
      </c>
      <c r="M436" s="93">
        <v>38117</v>
      </c>
      <c r="N436" s="93">
        <v>3789</v>
      </c>
      <c r="O436" s="93">
        <v>21581</v>
      </c>
      <c r="P436">
        <v>23538</v>
      </c>
      <c r="Q436">
        <v>6225</v>
      </c>
      <c r="R436">
        <v>14967</v>
      </c>
      <c r="S436">
        <v>9630</v>
      </c>
      <c r="T436">
        <v>8866</v>
      </c>
      <c r="U436">
        <v>5431</v>
      </c>
      <c r="X436">
        <v>45119</v>
      </c>
      <c r="Y436" s="93">
        <v>2350</v>
      </c>
      <c r="AA436" s="1" t="s">
        <v>379</v>
      </c>
      <c r="AB436" s="93">
        <v>21581</v>
      </c>
    </row>
    <row r="437" spans="5:28" x14ac:dyDescent="0.25">
      <c r="E437" s="2">
        <v>436</v>
      </c>
      <c r="F437" s="1" t="s">
        <v>917</v>
      </c>
      <c r="G437" s="1" t="s">
        <v>380</v>
      </c>
      <c r="H437">
        <v>30697</v>
      </c>
      <c r="I437">
        <v>53084</v>
      </c>
      <c r="J437" s="93">
        <v>591</v>
      </c>
      <c r="K437" s="93">
        <v>1967</v>
      </c>
      <c r="L437" s="93">
        <v>322</v>
      </c>
      <c r="M437" s="93">
        <v>53235</v>
      </c>
      <c r="N437" s="93">
        <v>20148</v>
      </c>
      <c r="O437" s="93">
        <v>42824</v>
      </c>
      <c r="P437">
        <v>40957</v>
      </c>
      <c r="Q437">
        <v>24751</v>
      </c>
      <c r="R437">
        <v>7751</v>
      </c>
      <c r="S437">
        <v>25237</v>
      </c>
      <c r="T437">
        <v>17515</v>
      </c>
      <c r="U437">
        <v>8527</v>
      </c>
      <c r="X437">
        <v>83781</v>
      </c>
      <c r="Y437" s="93">
        <v>7518</v>
      </c>
      <c r="AA437" s="1" t="s">
        <v>380</v>
      </c>
      <c r="AB437" s="93">
        <v>42824</v>
      </c>
    </row>
    <row r="438" spans="5:28" x14ac:dyDescent="0.25">
      <c r="E438" s="2">
        <v>437</v>
      </c>
      <c r="F438" s="1" t="s">
        <v>918</v>
      </c>
      <c r="G438" s="1" t="s">
        <v>381</v>
      </c>
      <c r="H438">
        <v>855</v>
      </c>
      <c r="I438">
        <v>12292</v>
      </c>
      <c r="J438" s="93">
        <v>5</v>
      </c>
      <c r="K438" s="93">
        <v>55</v>
      </c>
      <c r="L438" s="93">
        <v>2</v>
      </c>
      <c r="M438" s="93">
        <v>5434</v>
      </c>
      <c r="N438" s="93">
        <v>612</v>
      </c>
      <c r="O438" s="93">
        <v>6833</v>
      </c>
      <c r="P438">
        <v>6314</v>
      </c>
      <c r="Q438">
        <v>3553</v>
      </c>
      <c r="R438">
        <v>581</v>
      </c>
      <c r="S438">
        <v>2353</v>
      </c>
      <c r="T438">
        <v>4351</v>
      </c>
      <c r="U438">
        <v>2309</v>
      </c>
      <c r="X438">
        <v>13147</v>
      </c>
      <c r="Y438" s="93">
        <v>7039</v>
      </c>
      <c r="AA438" s="1" t="s">
        <v>381</v>
      </c>
      <c r="AB438" s="93">
        <v>6833</v>
      </c>
    </row>
    <row r="439" spans="5:28" x14ac:dyDescent="0.25">
      <c r="E439" s="2">
        <v>438</v>
      </c>
      <c r="F439" s="1" t="s">
        <v>919</v>
      </c>
      <c r="G439" s="1" t="s">
        <v>382</v>
      </c>
      <c r="H439">
        <v>25815</v>
      </c>
      <c r="I439">
        <v>71392</v>
      </c>
      <c r="J439" s="93">
        <v>505</v>
      </c>
      <c r="K439" s="93">
        <v>2296</v>
      </c>
      <c r="L439" s="93">
        <v>1998</v>
      </c>
      <c r="M439" s="93">
        <v>56214</v>
      </c>
      <c r="N439" s="93">
        <v>17810</v>
      </c>
      <c r="O439" s="93">
        <v>49742</v>
      </c>
      <c r="P439">
        <v>47465</v>
      </c>
      <c r="Q439">
        <v>21198</v>
      </c>
      <c r="R439">
        <v>5971</v>
      </c>
      <c r="S439">
        <v>30772</v>
      </c>
      <c r="T439">
        <v>25286</v>
      </c>
      <c r="U439">
        <v>13980</v>
      </c>
      <c r="X439">
        <v>97207</v>
      </c>
      <c r="Y439" s="93">
        <v>18384</v>
      </c>
      <c r="AA439" s="1" t="s">
        <v>382</v>
      </c>
      <c r="AB439" s="93">
        <v>49742</v>
      </c>
    </row>
    <row r="440" spans="5:28" x14ac:dyDescent="0.25">
      <c r="E440" s="2">
        <v>439</v>
      </c>
      <c r="F440" s="1" t="s">
        <v>920</v>
      </c>
      <c r="G440" s="1" t="s">
        <v>383</v>
      </c>
      <c r="H440">
        <v>16462</v>
      </c>
      <c r="I440">
        <v>12677</v>
      </c>
      <c r="J440" s="93">
        <v>244</v>
      </c>
      <c r="K440" s="93">
        <v>4600</v>
      </c>
      <c r="L440" s="93">
        <v>172</v>
      </c>
      <c r="M440" s="93">
        <v>9391</v>
      </c>
      <c r="N440" s="93">
        <v>10379</v>
      </c>
      <c r="O440" s="93">
        <v>14659</v>
      </c>
      <c r="P440">
        <v>14480</v>
      </c>
      <c r="Q440">
        <v>8719</v>
      </c>
      <c r="R440">
        <v>2758</v>
      </c>
      <c r="S440">
        <v>8734</v>
      </c>
      <c r="T440">
        <v>6364</v>
      </c>
      <c r="U440">
        <v>2564</v>
      </c>
      <c r="X440">
        <v>29139</v>
      </c>
      <c r="Y440" s="93">
        <v>4353</v>
      </c>
      <c r="AA440" s="1" t="s">
        <v>383</v>
      </c>
      <c r="AB440" s="93">
        <v>14659</v>
      </c>
    </row>
    <row r="441" spans="5:28" x14ac:dyDescent="0.25">
      <c r="E441" s="2">
        <v>440</v>
      </c>
      <c r="F441" s="1" t="s">
        <v>921</v>
      </c>
      <c r="G441" s="1" t="s">
        <v>384</v>
      </c>
      <c r="H441">
        <v>17302</v>
      </c>
      <c r="I441">
        <v>40411</v>
      </c>
      <c r="J441" s="93">
        <v>709</v>
      </c>
      <c r="K441" s="93">
        <v>1154</v>
      </c>
      <c r="L441" s="93">
        <v>126</v>
      </c>
      <c r="M441" s="93">
        <v>40734</v>
      </c>
      <c r="N441" s="93">
        <v>11477</v>
      </c>
      <c r="O441" s="93">
        <v>28899</v>
      </c>
      <c r="P441">
        <v>28814</v>
      </c>
      <c r="Q441">
        <v>11781</v>
      </c>
      <c r="R441">
        <v>4307</v>
      </c>
      <c r="S441">
        <v>16915</v>
      </c>
      <c r="T441">
        <v>15574</v>
      </c>
      <c r="U441">
        <v>9136</v>
      </c>
      <c r="X441">
        <v>57713</v>
      </c>
      <c r="Y441" s="93">
        <v>3513</v>
      </c>
      <c r="AA441" s="1" t="s">
        <v>384</v>
      </c>
      <c r="AB441" s="93">
        <v>28899</v>
      </c>
    </row>
    <row r="442" spans="5:28" x14ac:dyDescent="0.25">
      <c r="E442" s="2">
        <v>441</v>
      </c>
      <c r="F442" s="1" t="s">
        <v>922</v>
      </c>
      <c r="G442" s="1" t="s">
        <v>385</v>
      </c>
      <c r="H442">
        <v>6250</v>
      </c>
      <c r="I442">
        <v>65898</v>
      </c>
      <c r="J442" s="93">
        <v>205</v>
      </c>
      <c r="K442" s="93">
        <v>2043</v>
      </c>
      <c r="L442" s="93">
        <v>156</v>
      </c>
      <c r="M442" s="93">
        <v>38639</v>
      </c>
      <c r="N442" s="93">
        <v>5392</v>
      </c>
      <c r="O442" s="93">
        <v>36700</v>
      </c>
      <c r="P442">
        <v>35448</v>
      </c>
      <c r="Q442">
        <v>22028</v>
      </c>
      <c r="R442">
        <v>2880</v>
      </c>
      <c r="S442">
        <v>22798</v>
      </c>
      <c r="T442">
        <v>18815</v>
      </c>
      <c r="U442">
        <v>5627</v>
      </c>
      <c r="X442">
        <v>72148</v>
      </c>
      <c r="Y442" s="93">
        <v>25713</v>
      </c>
      <c r="AA442" s="1" t="s">
        <v>385</v>
      </c>
      <c r="AB442" s="93">
        <v>36700</v>
      </c>
    </row>
    <row r="443" spans="5:28" x14ac:dyDescent="0.25">
      <c r="E443" s="2">
        <v>442</v>
      </c>
      <c r="F443" s="1" t="s">
        <v>903</v>
      </c>
      <c r="G443" s="1" t="s">
        <v>366</v>
      </c>
      <c r="H443">
        <v>123</v>
      </c>
      <c r="I443">
        <v>211</v>
      </c>
      <c r="J443" s="93">
        <v>3</v>
      </c>
      <c r="K443" s="93">
        <v>13</v>
      </c>
      <c r="L443" s="93">
        <v>1</v>
      </c>
      <c r="M443" s="93">
        <v>223</v>
      </c>
      <c r="N443" s="93">
        <v>78</v>
      </c>
      <c r="O443" s="93">
        <v>149</v>
      </c>
      <c r="P443">
        <v>185</v>
      </c>
      <c r="Q443">
        <v>62</v>
      </c>
      <c r="R443">
        <v>30</v>
      </c>
      <c r="S443">
        <v>147</v>
      </c>
      <c r="T443">
        <v>86</v>
      </c>
      <c r="U443">
        <v>9</v>
      </c>
      <c r="X443">
        <v>334</v>
      </c>
      <c r="Y443" s="93">
        <v>16</v>
      </c>
      <c r="AA443" s="1" t="s">
        <v>366</v>
      </c>
      <c r="AB443" s="93">
        <v>149</v>
      </c>
    </row>
    <row r="444" spans="5:28" x14ac:dyDescent="0.25">
      <c r="E444" s="2">
        <v>443</v>
      </c>
      <c r="F444" s="1" t="s">
        <v>909</v>
      </c>
      <c r="G444" s="1" t="s">
        <v>372</v>
      </c>
      <c r="H444">
        <v>19537</v>
      </c>
      <c r="I444">
        <v>4733</v>
      </c>
      <c r="J444" s="93">
        <v>311</v>
      </c>
      <c r="K444" s="93">
        <v>219</v>
      </c>
      <c r="L444" s="93">
        <v>39</v>
      </c>
      <c r="M444" s="93">
        <v>14454</v>
      </c>
      <c r="N444" s="93">
        <v>8489</v>
      </c>
      <c r="O444" s="93">
        <v>12292</v>
      </c>
      <c r="P444">
        <v>11978</v>
      </c>
      <c r="Q444">
        <v>8567</v>
      </c>
      <c r="R444">
        <v>2156</v>
      </c>
      <c r="S444">
        <v>6685</v>
      </c>
      <c r="T444">
        <v>4575</v>
      </c>
      <c r="U444">
        <v>2287</v>
      </c>
      <c r="X444">
        <v>24270</v>
      </c>
      <c r="Y444" s="93">
        <v>758</v>
      </c>
      <c r="AA444" s="1" t="s">
        <v>372</v>
      </c>
      <c r="AB444" s="93">
        <v>12292</v>
      </c>
    </row>
    <row r="445" spans="5:28" x14ac:dyDescent="0.25">
      <c r="E445" s="2">
        <v>444</v>
      </c>
      <c r="F445" s="1" t="s">
        <v>923</v>
      </c>
      <c r="G445" s="1" t="s">
        <v>386</v>
      </c>
      <c r="H445">
        <v>253928</v>
      </c>
      <c r="I445">
        <v>70600</v>
      </c>
      <c r="J445" s="93">
        <v>3260</v>
      </c>
      <c r="K445" s="93">
        <v>4856</v>
      </c>
      <c r="L445" s="93">
        <v>976</v>
      </c>
      <c r="M445" s="93">
        <v>148838</v>
      </c>
      <c r="N445" s="93">
        <v>132460</v>
      </c>
      <c r="O445" s="93">
        <v>158776</v>
      </c>
      <c r="P445">
        <v>165752</v>
      </c>
      <c r="Q445">
        <v>105436</v>
      </c>
      <c r="R445">
        <v>33407</v>
      </c>
      <c r="S445">
        <v>102399</v>
      </c>
      <c r="T445">
        <v>61375</v>
      </c>
      <c r="U445">
        <v>21911</v>
      </c>
      <c r="X445">
        <v>324528</v>
      </c>
      <c r="Y445" s="93">
        <v>34138</v>
      </c>
      <c r="AA445" s="1" t="s">
        <v>386</v>
      </c>
      <c r="AB445" s="93">
        <v>158776</v>
      </c>
    </row>
    <row r="446" spans="5:28" x14ac:dyDescent="0.25">
      <c r="E446" s="2">
        <v>445</v>
      </c>
      <c r="F446" s="1" t="s">
        <v>924</v>
      </c>
      <c r="G446" s="1" t="s">
        <v>387</v>
      </c>
      <c r="H446">
        <v>33591</v>
      </c>
      <c r="I446">
        <v>54819</v>
      </c>
      <c r="J446" s="93">
        <v>892</v>
      </c>
      <c r="K446" s="93">
        <v>1420</v>
      </c>
      <c r="L446" s="93">
        <v>116</v>
      </c>
      <c r="M446" s="93">
        <v>66411</v>
      </c>
      <c r="N446" s="93">
        <v>16509</v>
      </c>
      <c r="O446" s="93">
        <v>44536</v>
      </c>
      <c r="P446">
        <v>43874</v>
      </c>
      <c r="Q446">
        <v>17678</v>
      </c>
      <c r="R446">
        <v>9613</v>
      </c>
      <c r="S446">
        <v>26241</v>
      </c>
      <c r="T446">
        <v>22305</v>
      </c>
      <c r="U446">
        <v>12573</v>
      </c>
      <c r="X446">
        <v>88410</v>
      </c>
      <c r="Y446" s="93">
        <v>3062</v>
      </c>
      <c r="AA446" s="1" t="s">
        <v>387</v>
      </c>
      <c r="AB446" s="93">
        <v>44536</v>
      </c>
    </row>
    <row r="447" spans="5:28" x14ac:dyDescent="0.25">
      <c r="E447" s="2">
        <v>446</v>
      </c>
      <c r="F447" s="1" t="s">
        <v>925</v>
      </c>
      <c r="G447" s="1" t="s">
        <v>388</v>
      </c>
      <c r="H447">
        <v>22589</v>
      </c>
      <c r="I447">
        <v>93879</v>
      </c>
      <c r="J447" s="93">
        <v>579</v>
      </c>
      <c r="K447" s="93">
        <v>3154</v>
      </c>
      <c r="L447" s="93">
        <v>651</v>
      </c>
      <c r="M447" s="93">
        <v>52359</v>
      </c>
      <c r="N447" s="93">
        <v>15836</v>
      </c>
      <c r="O447" s="93">
        <v>57658</v>
      </c>
      <c r="P447">
        <v>58810</v>
      </c>
      <c r="Q447">
        <v>26320</v>
      </c>
      <c r="R447">
        <v>10965</v>
      </c>
      <c r="S447">
        <v>41876</v>
      </c>
      <c r="T447">
        <v>25628</v>
      </c>
      <c r="U447">
        <v>11679</v>
      </c>
      <c r="X447">
        <v>116468</v>
      </c>
      <c r="Y447" s="93">
        <v>43889</v>
      </c>
      <c r="AA447" s="1" t="s">
        <v>388</v>
      </c>
      <c r="AB447" s="93">
        <v>57658</v>
      </c>
    </row>
    <row r="448" spans="5:28" x14ac:dyDescent="0.25">
      <c r="E448" s="2">
        <v>447</v>
      </c>
      <c r="F448" s="1" t="s">
        <v>926</v>
      </c>
      <c r="G448" s="1" t="s">
        <v>389</v>
      </c>
      <c r="H448">
        <v>51941</v>
      </c>
      <c r="I448">
        <v>124379</v>
      </c>
      <c r="J448" s="93">
        <v>1013</v>
      </c>
      <c r="K448" s="93">
        <v>5623</v>
      </c>
      <c r="L448" s="93">
        <v>272</v>
      </c>
      <c r="M448" s="93">
        <v>125005</v>
      </c>
      <c r="N448" s="93">
        <v>29382</v>
      </c>
      <c r="O448" s="93">
        <v>89436</v>
      </c>
      <c r="P448">
        <v>86884</v>
      </c>
      <c r="Q448">
        <v>49031</v>
      </c>
      <c r="R448">
        <v>14714</v>
      </c>
      <c r="S448">
        <v>47788</v>
      </c>
      <c r="T448">
        <v>47936</v>
      </c>
      <c r="U448">
        <v>16851</v>
      </c>
      <c r="X448">
        <v>176320</v>
      </c>
      <c r="Y448" s="93">
        <v>15025</v>
      </c>
      <c r="AA448" s="1" t="s">
        <v>389</v>
      </c>
      <c r="AB448" s="93">
        <v>89436</v>
      </c>
    </row>
    <row r="449" spans="5:28" x14ac:dyDescent="0.25">
      <c r="E449" s="2">
        <v>448</v>
      </c>
      <c r="F449" s="1" t="s">
        <v>927</v>
      </c>
      <c r="G449" s="1" t="s">
        <v>390</v>
      </c>
      <c r="H449">
        <v>11624</v>
      </c>
      <c r="I449">
        <v>48322</v>
      </c>
      <c r="J449" s="93">
        <v>440</v>
      </c>
      <c r="K449" s="93">
        <v>1071</v>
      </c>
      <c r="L449" s="93">
        <v>108</v>
      </c>
      <c r="M449" s="93">
        <v>44661</v>
      </c>
      <c r="N449" s="93">
        <v>9075</v>
      </c>
      <c r="O449" s="93">
        <v>29899</v>
      </c>
      <c r="P449">
        <v>30047</v>
      </c>
      <c r="Q449">
        <v>10330</v>
      </c>
      <c r="R449">
        <v>15315</v>
      </c>
      <c r="S449">
        <v>15033</v>
      </c>
      <c r="T449">
        <v>13983</v>
      </c>
      <c r="U449">
        <v>5285</v>
      </c>
      <c r="X449">
        <v>59946</v>
      </c>
      <c r="Y449" s="93">
        <v>4591</v>
      </c>
      <c r="AA449" s="1" t="s">
        <v>390</v>
      </c>
      <c r="AB449" s="93">
        <v>29899</v>
      </c>
    </row>
    <row r="450" spans="5:28" x14ac:dyDescent="0.25">
      <c r="E450" s="2">
        <v>449</v>
      </c>
      <c r="F450" s="1" t="s">
        <v>928</v>
      </c>
      <c r="G450" s="1" t="s">
        <v>391</v>
      </c>
      <c r="H450">
        <v>13137</v>
      </c>
      <c r="I450">
        <v>3086</v>
      </c>
      <c r="J450" s="93">
        <v>233</v>
      </c>
      <c r="K450" s="93">
        <v>371</v>
      </c>
      <c r="L450" s="93">
        <v>31</v>
      </c>
      <c r="M450" s="93">
        <v>9514</v>
      </c>
      <c r="N450" s="93">
        <v>5397</v>
      </c>
      <c r="O450" s="93">
        <v>8404</v>
      </c>
      <c r="P450">
        <v>7819</v>
      </c>
      <c r="Q450">
        <v>4562</v>
      </c>
      <c r="R450">
        <v>1494</v>
      </c>
      <c r="S450">
        <v>4272</v>
      </c>
      <c r="T450">
        <v>3735</v>
      </c>
      <c r="U450">
        <v>2160</v>
      </c>
      <c r="X450">
        <v>16223</v>
      </c>
      <c r="Y450" s="93">
        <v>677</v>
      </c>
      <c r="AA450" s="1" t="s">
        <v>391</v>
      </c>
      <c r="AB450" s="93">
        <v>8404</v>
      </c>
    </row>
    <row r="451" spans="5:28" x14ac:dyDescent="0.25">
      <c r="E451" s="2">
        <v>450</v>
      </c>
      <c r="F451" s="1" t="s">
        <v>929</v>
      </c>
      <c r="G451" s="1" t="s">
        <v>392</v>
      </c>
      <c r="H451">
        <v>70114</v>
      </c>
      <c r="I451">
        <v>29439</v>
      </c>
      <c r="J451" s="93">
        <v>1818</v>
      </c>
      <c r="K451" s="93">
        <v>1656</v>
      </c>
      <c r="L451" s="93">
        <v>161</v>
      </c>
      <c r="M451" s="93">
        <v>55983</v>
      </c>
      <c r="N451" s="93">
        <v>34881</v>
      </c>
      <c r="O451" s="93">
        <v>49232</v>
      </c>
      <c r="P451">
        <v>50321</v>
      </c>
      <c r="Q451">
        <v>33077</v>
      </c>
      <c r="R451">
        <v>10395</v>
      </c>
      <c r="S451">
        <v>28486</v>
      </c>
      <c r="T451">
        <v>18204</v>
      </c>
      <c r="U451">
        <v>9391</v>
      </c>
      <c r="X451">
        <v>99553</v>
      </c>
      <c r="Y451" s="93">
        <v>5054</v>
      </c>
      <c r="AA451" s="1" t="s">
        <v>392</v>
      </c>
      <c r="AB451" s="93">
        <v>49232</v>
      </c>
    </row>
    <row r="452" spans="5:28" x14ac:dyDescent="0.25">
      <c r="E452" s="2">
        <v>451</v>
      </c>
      <c r="F452" s="1" t="s">
        <v>930</v>
      </c>
      <c r="G452" s="1" t="s">
        <v>393</v>
      </c>
      <c r="H452">
        <v>11716</v>
      </c>
      <c r="I452">
        <v>78020</v>
      </c>
      <c r="J452" s="93">
        <v>338</v>
      </c>
      <c r="K452" s="93">
        <v>3526</v>
      </c>
      <c r="L452" s="93">
        <v>124</v>
      </c>
      <c r="M452" s="93">
        <v>69663</v>
      </c>
      <c r="N452" s="93">
        <v>8032</v>
      </c>
      <c r="O452" s="93">
        <v>46452</v>
      </c>
      <c r="P452">
        <v>43284</v>
      </c>
      <c r="Q452">
        <v>13290</v>
      </c>
      <c r="R452">
        <v>5732</v>
      </c>
      <c r="S452">
        <v>32552</v>
      </c>
      <c r="T452">
        <v>24746</v>
      </c>
      <c r="U452">
        <v>13416</v>
      </c>
      <c r="X452">
        <v>89736</v>
      </c>
      <c r="Y452" s="93">
        <v>8053</v>
      </c>
      <c r="AA452" s="1" t="s">
        <v>393</v>
      </c>
      <c r="AB452" s="93">
        <v>46452</v>
      </c>
    </row>
    <row r="453" spans="5:28" x14ac:dyDescent="0.25">
      <c r="E453" s="2">
        <v>452</v>
      </c>
      <c r="F453" s="1" t="s">
        <v>931</v>
      </c>
      <c r="G453" s="1" t="s">
        <v>394</v>
      </c>
      <c r="H453">
        <v>23299</v>
      </c>
      <c r="I453">
        <v>6022</v>
      </c>
      <c r="J453" s="93">
        <v>460</v>
      </c>
      <c r="K453" s="93">
        <v>152</v>
      </c>
      <c r="L453" s="93">
        <v>24</v>
      </c>
      <c r="M453" s="93">
        <v>18458</v>
      </c>
      <c r="N453" s="93">
        <v>10011</v>
      </c>
      <c r="O453" s="93">
        <v>14526</v>
      </c>
      <c r="P453">
        <v>14795</v>
      </c>
      <c r="Q453">
        <v>9248</v>
      </c>
      <c r="R453">
        <v>2769</v>
      </c>
      <c r="S453">
        <v>8012</v>
      </c>
      <c r="T453">
        <v>6193</v>
      </c>
      <c r="U453">
        <v>3099</v>
      </c>
      <c r="X453">
        <v>29321</v>
      </c>
      <c r="Y453" s="93">
        <v>216</v>
      </c>
      <c r="AA453" s="1" t="s">
        <v>394</v>
      </c>
      <c r="AB453" s="93">
        <v>14526</v>
      </c>
    </row>
    <row r="454" spans="5:28" x14ac:dyDescent="0.25">
      <c r="E454" s="2">
        <v>453</v>
      </c>
      <c r="F454" s="1" t="s">
        <v>932</v>
      </c>
      <c r="G454" s="1" t="s">
        <v>395</v>
      </c>
      <c r="H454">
        <v>47970</v>
      </c>
      <c r="I454">
        <v>119845</v>
      </c>
      <c r="J454" s="93">
        <v>2808</v>
      </c>
      <c r="K454" s="93">
        <v>4079</v>
      </c>
      <c r="L454" s="93">
        <v>810</v>
      </c>
      <c r="M454" s="93">
        <v>119158</v>
      </c>
      <c r="N454" s="93">
        <v>32214</v>
      </c>
      <c r="O454" s="93">
        <v>85969</v>
      </c>
      <c r="P454">
        <v>81846</v>
      </c>
      <c r="Q454">
        <v>41391</v>
      </c>
      <c r="R454">
        <v>13808</v>
      </c>
      <c r="S454">
        <v>46605</v>
      </c>
      <c r="T454">
        <v>43331</v>
      </c>
      <c r="U454">
        <v>22680</v>
      </c>
      <c r="X454">
        <v>167815</v>
      </c>
      <c r="Y454" s="93">
        <v>8746</v>
      </c>
      <c r="AA454" s="1" t="s">
        <v>395</v>
      </c>
      <c r="AB454" s="93">
        <v>85969</v>
      </c>
    </row>
    <row r="455" spans="5:28" x14ac:dyDescent="0.25">
      <c r="E455" s="2">
        <v>454</v>
      </c>
      <c r="F455" s="1" t="s">
        <v>933</v>
      </c>
      <c r="G455" s="1" t="s">
        <v>396</v>
      </c>
      <c r="H455">
        <v>8699</v>
      </c>
      <c r="I455">
        <v>44714</v>
      </c>
      <c r="J455" s="93">
        <v>409</v>
      </c>
      <c r="K455" s="93">
        <v>1057</v>
      </c>
      <c r="L455" s="93">
        <v>253</v>
      </c>
      <c r="M455" s="93">
        <v>44083</v>
      </c>
      <c r="N455" s="93">
        <v>5567</v>
      </c>
      <c r="O455" s="93">
        <v>27590</v>
      </c>
      <c r="P455">
        <v>25823</v>
      </c>
      <c r="Q455">
        <v>13463</v>
      </c>
      <c r="R455">
        <v>4315</v>
      </c>
      <c r="S455">
        <v>14790</v>
      </c>
      <c r="T455">
        <v>15105</v>
      </c>
      <c r="U455">
        <v>5740</v>
      </c>
      <c r="X455">
        <v>53413</v>
      </c>
      <c r="Y455" s="93">
        <v>2044</v>
      </c>
      <c r="AA455" s="1" t="s">
        <v>396</v>
      </c>
      <c r="AB455" s="93">
        <v>27590</v>
      </c>
    </row>
    <row r="456" spans="5:28" x14ac:dyDescent="0.25">
      <c r="E456" s="2">
        <v>455</v>
      </c>
      <c r="F456" s="1" t="s">
        <v>934</v>
      </c>
      <c r="G456" s="1" t="s">
        <v>397</v>
      </c>
      <c r="H456">
        <v>1034</v>
      </c>
      <c r="I456">
        <v>28892</v>
      </c>
      <c r="J456" s="93">
        <v>41</v>
      </c>
      <c r="K456" s="93">
        <v>94</v>
      </c>
      <c r="L456" s="93">
        <v>23</v>
      </c>
      <c r="M456" s="93">
        <v>16125</v>
      </c>
      <c r="N456" s="93">
        <v>1267</v>
      </c>
      <c r="O456" s="93">
        <v>15292</v>
      </c>
      <c r="P456">
        <v>14634</v>
      </c>
      <c r="Q456">
        <v>7467</v>
      </c>
      <c r="R456">
        <v>1096</v>
      </c>
      <c r="S456">
        <v>4678</v>
      </c>
      <c r="T456">
        <v>10598</v>
      </c>
      <c r="U456">
        <v>6087</v>
      </c>
      <c r="X456">
        <v>29926</v>
      </c>
      <c r="Y456" s="93">
        <v>12376</v>
      </c>
      <c r="AA456" s="1" t="s">
        <v>397</v>
      </c>
      <c r="AB456" s="93">
        <v>15292</v>
      </c>
    </row>
    <row r="457" spans="5:28" x14ac:dyDescent="0.25">
      <c r="E457" s="2">
        <v>456</v>
      </c>
      <c r="F457" s="1" t="s">
        <v>935</v>
      </c>
      <c r="G457" s="1" t="s">
        <v>398</v>
      </c>
      <c r="H457">
        <v>287</v>
      </c>
      <c r="I457">
        <v>6774</v>
      </c>
      <c r="J457" s="93">
        <v>16</v>
      </c>
      <c r="K457" s="93">
        <v>65</v>
      </c>
      <c r="L457" s="93">
        <v>10</v>
      </c>
      <c r="M457" s="93">
        <v>6400</v>
      </c>
      <c r="N457" s="93">
        <v>228</v>
      </c>
      <c r="O457" s="93">
        <v>3712</v>
      </c>
      <c r="P457">
        <v>3349</v>
      </c>
      <c r="Q457">
        <v>632</v>
      </c>
      <c r="R457">
        <v>142</v>
      </c>
      <c r="S457">
        <v>1962</v>
      </c>
      <c r="T457">
        <v>2830</v>
      </c>
      <c r="U457">
        <v>1495</v>
      </c>
      <c r="X457">
        <v>7061</v>
      </c>
      <c r="Y457" s="93">
        <v>342</v>
      </c>
      <c r="AA457" s="1" t="s">
        <v>398</v>
      </c>
      <c r="AB457" s="93">
        <v>3712</v>
      </c>
    </row>
    <row r="458" spans="5:28" x14ac:dyDescent="0.25">
      <c r="E458" s="2">
        <v>457</v>
      </c>
      <c r="F458" s="1" t="s">
        <v>936</v>
      </c>
      <c r="G458" s="1" t="s">
        <v>399</v>
      </c>
      <c r="H458">
        <v>1158</v>
      </c>
      <c r="I458">
        <v>10422</v>
      </c>
      <c r="J458" s="93">
        <v>57</v>
      </c>
      <c r="K458" s="93">
        <v>101</v>
      </c>
      <c r="L458" s="93">
        <v>18</v>
      </c>
      <c r="M458" s="93">
        <v>9958</v>
      </c>
      <c r="N458" s="93">
        <v>856</v>
      </c>
      <c r="O458" s="93">
        <v>5934</v>
      </c>
      <c r="P458">
        <v>5646</v>
      </c>
      <c r="Q458">
        <v>3043</v>
      </c>
      <c r="R458">
        <v>789</v>
      </c>
      <c r="S458">
        <v>2513</v>
      </c>
      <c r="T458">
        <v>3660</v>
      </c>
      <c r="U458">
        <v>1575</v>
      </c>
      <c r="X458">
        <v>11580</v>
      </c>
      <c r="Y458" s="93">
        <v>590</v>
      </c>
      <c r="AA458" s="1" t="s">
        <v>399</v>
      </c>
      <c r="AB458" s="93">
        <v>5934</v>
      </c>
    </row>
    <row r="459" spans="5:28" x14ac:dyDescent="0.25">
      <c r="E459" s="2">
        <v>458</v>
      </c>
      <c r="F459" s="1" t="s">
        <v>937</v>
      </c>
      <c r="G459" s="1" t="s">
        <v>400</v>
      </c>
      <c r="H459">
        <v>2331</v>
      </c>
      <c r="I459">
        <v>21837</v>
      </c>
      <c r="J459" s="93">
        <v>65</v>
      </c>
      <c r="K459" s="93">
        <v>279</v>
      </c>
      <c r="L459" s="93">
        <v>58</v>
      </c>
      <c r="M459" s="93">
        <v>20154</v>
      </c>
      <c r="N459" s="93">
        <v>1303</v>
      </c>
      <c r="O459" s="93">
        <v>13513</v>
      </c>
      <c r="P459">
        <v>10655</v>
      </c>
      <c r="Q459">
        <v>3330</v>
      </c>
      <c r="R459">
        <v>997</v>
      </c>
      <c r="S459">
        <v>4076</v>
      </c>
      <c r="T459">
        <v>6513</v>
      </c>
      <c r="U459">
        <v>9252</v>
      </c>
      <c r="X459">
        <v>24168</v>
      </c>
      <c r="Y459" s="93">
        <v>2309</v>
      </c>
      <c r="AA459" s="1" t="s">
        <v>400</v>
      </c>
      <c r="AB459" s="93">
        <v>13513</v>
      </c>
    </row>
    <row r="460" spans="5:28" x14ac:dyDescent="0.25">
      <c r="E460" s="2">
        <v>459</v>
      </c>
      <c r="F460" s="1" t="s">
        <v>938</v>
      </c>
      <c r="G460" s="1" t="s">
        <v>401</v>
      </c>
      <c r="H460">
        <v>14347</v>
      </c>
      <c r="I460">
        <v>18678</v>
      </c>
      <c r="J460" s="93">
        <v>347</v>
      </c>
      <c r="K460" s="93">
        <v>2783</v>
      </c>
      <c r="L460" s="93">
        <v>529</v>
      </c>
      <c r="M460" s="93">
        <v>15978</v>
      </c>
      <c r="N460" s="93">
        <v>10182</v>
      </c>
      <c r="O460" s="93">
        <v>16472</v>
      </c>
      <c r="P460">
        <v>16553</v>
      </c>
      <c r="Q460">
        <v>9735</v>
      </c>
      <c r="R460">
        <v>3616</v>
      </c>
      <c r="S460">
        <v>10154</v>
      </c>
      <c r="T460">
        <v>6675</v>
      </c>
      <c r="U460">
        <v>2845</v>
      </c>
      <c r="X460">
        <v>33025</v>
      </c>
      <c r="Y460" s="93">
        <v>3206</v>
      </c>
      <c r="AA460" s="1" t="s">
        <v>401</v>
      </c>
      <c r="AB460" s="93">
        <v>16472</v>
      </c>
    </row>
    <row r="461" spans="5:28" x14ac:dyDescent="0.25">
      <c r="E461" s="2">
        <v>460</v>
      </c>
      <c r="F461" s="1" t="s">
        <v>939</v>
      </c>
      <c r="G461" s="1" t="s">
        <v>402</v>
      </c>
      <c r="H461">
        <v>885</v>
      </c>
      <c r="I461">
        <v>6494</v>
      </c>
      <c r="J461" s="93">
        <v>60</v>
      </c>
      <c r="K461" s="93">
        <v>72</v>
      </c>
      <c r="L461" s="93">
        <v>19</v>
      </c>
      <c r="M461" s="93">
        <v>6509</v>
      </c>
      <c r="N461" s="93">
        <v>599</v>
      </c>
      <c r="O461" s="93">
        <v>4101</v>
      </c>
      <c r="P461">
        <v>3278</v>
      </c>
      <c r="Q461">
        <v>1623</v>
      </c>
      <c r="R461">
        <v>363</v>
      </c>
      <c r="S461">
        <v>1587</v>
      </c>
      <c r="T461">
        <v>2525</v>
      </c>
      <c r="U461">
        <v>1281</v>
      </c>
      <c r="X461">
        <v>7379</v>
      </c>
      <c r="Y461" s="93">
        <v>120</v>
      </c>
      <c r="AA461" s="1" t="s">
        <v>402</v>
      </c>
      <c r="AB461" s="93">
        <v>4101</v>
      </c>
    </row>
    <row r="462" spans="5:28" x14ac:dyDescent="0.25">
      <c r="E462" s="2">
        <v>461</v>
      </c>
      <c r="F462" s="1" t="s">
        <v>940</v>
      </c>
      <c r="G462" s="1" t="s">
        <v>403</v>
      </c>
      <c r="H462">
        <v>18014</v>
      </c>
      <c r="I462">
        <v>5205</v>
      </c>
      <c r="J462" s="93">
        <v>479</v>
      </c>
      <c r="K462" s="93">
        <v>284</v>
      </c>
      <c r="L462" s="93">
        <v>9</v>
      </c>
      <c r="M462" s="93">
        <v>12869</v>
      </c>
      <c r="N462" s="93">
        <v>8521</v>
      </c>
      <c r="O462" s="93">
        <v>11591</v>
      </c>
      <c r="P462">
        <v>11628</v>
      </c>
      <c r="Q462">
        <v>7913</v>
      </c>
      <c r="R462">
        <v>2206</v>
      </c>
      <c r="S462">
        <v>6321</v>
      </c>
      <c r="T462">
        <v>4483</v>
      </c>
      <c r="U462">
        <v>2296</v>
      </c>
      <c r="X462">
        <v>23219</v>
      </c>
      <c r="Y462" s="93">
        <v>1057</v>
      </c>
      <c r="AA462" s="1" t="s">
        <v>403</v>
      </c>
      <c r="AB462" s="93">
        <v>11591</v>
      </c>
    </row>
    <row r="463" spans="5:28" x14ac:dyDescent="0.25">
      <c r="E463" s="2">
        <v>462</v>
      </c>
      <c r="F463" s="1" t="s">
        <v>941</v>
      </c>
      <c r="G463" s="1" t="s">
        <v>404</v>
      </c>
      <c r="H463">
        <v>13634</v>
      </c>
      <c r="I463">
        <v>3354</v>
      </c>
      <c r="J463" s="93">
        <v>198</v>
      </c>
      <c r="K463" s="93">
        <v>219</v>
      </c>
      <c r="L463" s="93">
        <v>19</v>
      </c>
      <c r="M463" s="93">
        <v>8150</v>
      </c>
      <c r="N463" s="93">
        <v>8291</v>
      </c>
      <c r="O463" s="93">
        <v>8263</v>
      </c>
      <c r="P463">
        <v>8725</v>
      </c>
      <c r="Q463">
        <v>6455</v>
      </c>
      <c r="R463">
        <v>1792</v>
      </c>
      <c r="S463">
        <v>4666</v>
      </c>
      <c r="T463">
        <v>2951</v>
      </c>
      <c r="U463">
        <v>1124</v>
      </c>
      <c r="X463">
        <v>16988</v>
      </c>
      <c r="Y463" s="93">
        <v>111</v>
      </c>
      <c r="AA463" s="1" t="s">
        <v>404</v>
      </c>
      <c r="AB463" s="93">
        <v>8263</v>
      </c>
    </row>
    <row r="464" spans="5:28" x14ac:dyDescent="0.25">
      <c r="E464" s="2">
        <v>463</v>
      </c>
      <c r="F464" s="1" t="s">
        <v>942</v>
      </c>
      <c r="G464" s="1" t="s">
        <v>405</v>
      </c>
      <c r="H464">
        <v>865</v>
      </c>
      <c r="I464">
        <v>9299</v>
      </c>
      <c r="J464" s="93">
        <v>389</v>
      </c>
      <c r="K464" s="93">
        <v>67</v>
      </c>
      <c r="L464" s="93">
        <v>13</v>
      </c>
      <c r="M464" s="93">
        <v>8749</v>
      </c>
      <c r="N464" s="93">
        <v>713</v>
      </c>
      <c r="O464" s="93">
        <v>5095</v>
      </c>
      <c r="P464">
        <v>5069</v>
      </c>
      <c r="Q464">
        <v>2573</v>
      </c>
      <c r="R464">
        <v>738</v>
      </c>
      <c r="S464">
        <v>2511</v>
      </c>
      <c r="T464">
        <v>2877</v>
      </c>
      <c r="U464">
        <v>1465</v>
      </c>
      <c r="X464">
        <v>10164</v>
      </c>
      <c r="Y464" s="93">
        <v>233</v>
      </c>
      <c r="AA464" s="1" t="s">
        <v>405</v>
      </c>
      <c r="AB464" s="93">
        <v>5095</v>
      </c>
    </row>
    <row r="465" spans="5:28" x14ac:dyDescent="0.25">
      <c r="E465" s="2">
        <v>464</v>
      </c>
      <c r="F465" s="1" t="s">
        <v>943</v>
      </c>
      <c r="G465" s="1" t="s">
        <v>406</v>
      </c>
      <c r="H465">
        <v>1628</v>
      </c>
      <c r="I465">
        <v>9289</v>
      </c>
      <c r="J465" s="93">
        <v>44</v>
      </c>
      <c r="K465" s="93">
        <v>201</v>
      </c>
      <c r="L465" s="93">
        <v>9</v>
      </c>
      <c r="M465" s="93">
        <v>8967</v>
      </c>
      <c r="N465" s="93">
        <v>861</v>
      </c>
      <c r="O465" s="93">
        <v>5752</v>
      </c>
      <c r="P465">
        <v>5165</v>
      </c>
      <c r="Q465">
        <v>2187</v>
      </c>
      <c r="R465">
        <v>447</v>
      </c>
      <c r="S465">
        <v>2524</v>
      </c>
      <c r="T465">
        <v>3864</v>
      </c>
      <c r="U465">
        <v>1895</v>
      </c>
      <c r="X465">
        <v>10917</v>
      </c>
      <c r="Y465" s="93">
        <v>835</v>
      </c>
      <c r="AA465" s="1" t="s">
        <v>406</v>
      </c>
      <c r="AB465" s="93">
        <v>5752</v>
      </c>
    </row>
    <row r="466" spans="5:28" x14ac:dyDescent="0.25">
      <c r="E466" s="2">
        <v>465</v>
      </c>
      <c r="F466" s="1" t="s">
        <v>944</v>
      </c>
      <c r="G466" s="1" t="s">
        <v>407</v>
      </c>
      <c r="H466">
        <v>3472</v>
      </c>
      <c r="I466">
        <v>7544</v>
      </c>
      <c r="J466" s="93">
        <v>83</v>
      </c>
      <c r="K466" s="93">
        <v>1502</v>
      </c>
      <c r="L466" s="93">
        <v>135</v>
      </c>
      <c r="M466" s="93">
        <v>4650</v>
      </c>
      <c r="N466" s="93">
        <v>2401</v>
      </c>
      <c r="O466" s="93">
        <v>5582</v>
      </c>
      <c r="P466">
        <v>5434</v>
      </c>
      <c r="Q466">
        <v>2771</v>
      </c>
      <c r="R466">
        <v>887</v>
      </c>
      <c r="S466">
        <v>3476</v>
      </c>
      <c r="T466">
        <v>2970</v>
      </c>
      <c r="U466">
        <v>912</v>
      </c>
      <c r="X466">
        <v>11016</v>
      </c>
      <c r="Y466" s="93">
        <v>2245</v>
      </c>
      <c r="AA466" s="1" t="s">
        <v>407</v>
      </c>
      <c r="AB466" s="93">
        <v>5582</v>
      </c>
    </row>
    <row r="467" spans="5:28" x14ac:dyDescent="0.25">
      <c r="E467" s="2">
        <v>466</v>
      </c>
      <c r="F467" s="1" t="s">
        <v>945</v>
      </c>
      <c r="G467" s="1" t="s">
        <v>408</v>
      </c>
      <c r="H467">
        <v>28938</v>
      </c>
      <c r="I467">
        <v>95299</v>
      </c>
      <c r="J467" s="93">
        <v>761</v>
      </c>
      <c r="K467" s="93">
        <v>1739</v>
      </c>
      <c r="L467" s="93">
        <v>178</v>
      </c>
      <c r="M467" s="93">
        <v>93597</v>
      </c>
      <c r="N467" s="93">
        <v>16407</v>
      </c>
      <c r="O467" s="93">
        <v>63194</v>
      </c>
      <c r="P467">
        <v>61043</v>
      </c>
      <c r="Q467">
        <v>32917</v>
      </c>
      <c r="R467">
        <v>9207</v>
      </c>
      <c r="S467">
        <v>33890</v>
      </c>
      <c r="T467">
        <v>35046</v>
      </c>
      <c r="U467">
        <v>13177</v>
      </c>
      <c r="X467">
        <v>124237</v>
      </c>
      <c r="Y467" s="93">
        <v>11555</v>
      </c>
      <c r="AA467" s="1" t="s">
        <v>408</v>
      </c>
      <c r="AB467" s="93">
        <v>63194</v>
      </c>
    </row>
    <row r="468" spans="5:28" x14ac:dyDescent="0.25">
      <c r="E468" s="2">
        <v>467</v>
      </c>
      <c r="F468" s="1" t="s">
        <v>946</v>
      </c>
      <c r="G468" s="1" t="s">
        <v>409</v>
      </c>
      <c r="H468">
        <v>2048</v>
      </c>
      <c r="I468">
        <v>10819</v>
      </c>
      <c r="J468" s="93">
        <v>62</v>
      </c>
      <c r="K468" s="93">
        <v>60</v>
      </c>
      <c r="L468" s="93">
        <v>19</v>
      </c>
      <c r="M468" s="93">
        <v>11039</v>
      </c>
      <c r="N468" s="93">
        <v>1174</v>
      </c>
      <c r="O468" s="93">
        <v>6514</v>
      </c>
      <c r="P468">
        <v>6353</v>
      </c>
      <c r="Q468">
        <v>2505</v>
      </c>
      <c r="R468">
        <v>611</v>
      </c>
      <c r="S468">
        <v>3518</v>
      </c>
      <c r="T468">
        <v>3829</v>
      </c>
      <c r="U468">
        <v>2404</v>
      </c>
      <c r="X468">
        <v>12867</v>
      </c>
      <c r="Y468" s="93">
        <v>513</v>
      </c>
      <c r="AA468" s="1" t="s">
        <v>409</v>
      </c>
      <c r="AB468" s="93">
        <v>6514</v>
      </c>
    </row>
    <row r="469" spans="5:28" x14ac:dyDescent="0.25">
      <c r="E469" s="2">
        <v>468</v>
      </c>
      <c r="F469" s="1" t="s">
        <v>947</v>
      </c>
      <c r="G469" s="1" t="s">
        <v>410</v>
      </c>
      <c r="H469">
        <v>18308</v>
      </c>
      <c r="I469">
        <v>7430</v>
      </c>
      <c r="J469" s="93">
        <v>367</v>
      </c>
      <c r="K469" s="93">
        <v>2945</v>
      </c>
      <c r="L469" s="93">
        <v>103</v>
      </c>
      <c r="M469" s="93">
        <v>12625</v>
      </c>
      <c r="N469" s="93">
        <v>8941</v>
      </c>
      <c r="O469" s="93">
        <v>7672</v>
      </c>
      <c r="P469">
        <v>18066</v>
      </c>
      <c r="Q469">
        <v>5970</v>
      </c>
      <c r="R469">
        <v>2159</v>
      </c>
      <c r="S469">
        <v>10126</v>
      </c>
      <c r="T469">
        <v>6296</v>
      </c>
      <c r="U469">
        <v>1187</v>
      </c>
      <c r="X469">
        <v>25738</v>
      </c>
      <c r="Y469" s="93">
        <v>757</v>
      </c>
      <c r="AA469" s="1" t="s">
        <v>410</v>
      </c>
      <c r="AB469" s="93">
        <v>7672</v>
      </c>
    </row>
    <row r="470" spans="5:28" x14ac:dyDescent="0.25">
      <c r="E470" s="2">
        <v>469</v>
      </c>
      <c r="F470" s="1" t="s">
        <v>948</v>
      </c>
      <c r="G470" s="1" t="s">
        <v>411</v>
      </c>
      <c r="H470">
        <v>1530</v>
      </c>
      <c r="I470">
        <v>3715</v>
      </c>
      <c r="J470" s="93">
        <v>59</v>
      </c>
      <c r="K470" s="93">
        <v>38</v>
      </c>
      <c r="L470" s="93">
        <v>1</v>
      </c>
      <c r="M470" s="93">
        <v>4326</v>
      </c>
      <c r="N470" s="93">
        <v>749</v>
      </c>
      <c r="O470" s="93">
        <v>2717</v>
      </c>
      <c r="P470">
        <v>2528</v>
      </c>
      <c r="Q470">
        <v>1159</v>
      </c>
      <c r="R470">
        <v>319</v>
      </c>
      <c r="S470">
        <v>1142</v>
      </c>
      <c r="T470">
        <v>1530</v>
      </c>
      <c r="U470">
        <v>1095</v>
      </c>
      <c r="X470">
        <v>5245</v>
      </c>
      <c r="Y470" s="93">
        <v>72</v>
      </c>
      <c r="AA470" s="1" t="s">
        <v>411</v>
      </c>
      <c r="AB470" s="93">
        <v>2717</v>
      </c>
    </row>
    <row r="471" spans="5:28" x14ac:dyDescent="0.25">
      <c r="E471" s="2">
        <v>470</v>
      </c>
      <c r="F471" s="1" t="s">
        <v>949</v>
      </c>
      <c r="G471" s="1" t="s">
        <v>412</v>
      </c>
      <c r="H471">
        <v>1634</v>
      </c>
      <c r="I471">
        <v>9014</v>
      </c>
      <c r="J471" s="93">
        <v>56</v>
      </c>
      <c r="K471" s="93">
        <v>52</v>
      </c>
      <c r="L471" s="93">
        <v>23</v>
      </c>
      <c r="M471" s="93">
        <v>9242</v>
      </c>
      <c r="N471" s="93">
        <v>975</v>
      </c>
      <c r="O471" s="93">
        <v>5800</v>
      </c>
      <c r="P471">
        <v>4848</v>
      </c>
      <c r="Q471">
        <v>2008</v>
      </c>
      <c r="R471">
        <v>471</v>
      </c>
      <c r="S471">
        <v>2252</v>
      </c>
      <c r="T471">
        <v>3250</v>
      </c>
      <c r="U471">
        <v>2667</v>
      </c>
      <c r="X471">
        <v>10648</v>
      </c>
      <c r="Y471" s="93">
        <v>300</v>
      </c>
      <c r="AA471" s="1" t="s">
        <v>412</v>
      </c>
      <c r="AB471" s="93">
        <v>5800</v>
      </c>
    </row>
    <row r="472" spans="5:28" x14ac:dyDescent="0.25">
      <c r="E472" s="2">
        <v>471</v>
      </c>
      <c r="F472" s="1" t="s">
        <v>950</v>
      </c>
      <c r="G472" s="1" t="s">
        <v>413</v>
      </c>
      <c r="H472">
        <v>542</v>
      </c>
      <c r="I472">
        <v>4361</v>
      </c>
      <c r="J472" s="93">
        <v>95</v>
      </c>
      <c r="K472" s="93">
        <v>24</v>
      </c>
      <c r="L472" s="93">
        <v>12</v>
      </c>
      <c r="M472" s="93">
        <v>4402</v>
      </c>
      <c r="N472" s="93">
        <v>291</v>
      </c>
      <c r="O472" s="93">
        <v>2540</v>
      </c>
      <c r="P472">
        <v>2363</v>
      </c>
      <c r="Q472">
        <v>1036</v>
      </c>
      <c r="R472">
        <v>465</v>
      </c>
      <c r="S472">
        <v>1266</v>
      </c>
      <c r="T472">
        <v>1324</v>
      </c>
      <c r="U472">
        <v>812</v>
      </c>
      <c r="X472">
        <v>4903</v>
      </c>
      <c r="Y472" s="93">
        <v>79</v>
      </c>
      <c r="AA472" s="1" t="s">
        <v>413</v>
      </c>
      <c r="AB472" s="93">
        <v>2540</v>
      </c>
    </row>
    <row r="473" spans="5:28" x14ac:dyDescent="0.25">
      <c r="E473" s="2">
        <v>472</v>
      </c>
      <c r="F473" s="1" t="s">
        <v>951</v>
      </c>
      <c r="G473" s="1" t="s">
        <v>414</v>
      </c>
      <c r="H473">
        <v>17079</v>
      </c>
      <c r="I473">
        <v>3037</v>
      </c>
      <c r="J473" s="93">
        <v>250</v>
      </c>
      <c r="K473" s="93">
        <v>107</v>
      </c>
      <c r="L473" s="93">
        <v>12</v>
      </c>
      <c r="M473" s="93">
        <v>10136</v>
      </c>
      <c r="N473" s="93">
        <v>7400</v>
      </c>
      <c r="O473" s="93">
        <v>9964</v>
      </c>
      <c r="P473">
        <v>10152</v>
      </c>
      <c r="Q473">
        <v>6384</v>
      </c>
      <c r="R473">
        <v>1980</v>
      </c>
      <c r="S473">
        <v>5894</v>
      </c>
      <c r="T473">
        <v>4062</v>
      </c>
      <c r="U473">
        <v>1796</v>
      </c>
      <c r="X473">
        <v>20116</v>
      </c>
      <c r="Y473" s="93">
        <v>2211</v>
      </c>
      <c r="AA473" s="1" t="s">
        <v>414</v>
      </c>
      <c r="AB473" s="93">
        <v>9964</v>
      </c>
    </row>
    <row r="474" spans="5:28" x14ac:dyDescent="0.25">
      <c r="E474" s="2">
        <v>473</v>
      </c>
      <c r="F474" s="1" t="s">
        <v>952</v>
      </c>
      <c r="G474" s="1" t="s">
        <v>415</v>
      </c>
      <c r="H474">
        <v>89442</v>
      </c>
      <c r="I474">
        <v>4954</v>
      </c>
      <c r="J474" s="93">
        <v>878</v>
      </c>
      <c r="K474" s="93">
        <v>890</v>
      </c>
      <c r="L474" s="93">
        <v>99</v>
      </c>
      <c r="M474" s="93">
        <v>47645</v>
      </c>
      <c r="N474" s="93">
        <v>44152</v>
      </c>
      <c r="O474" s="93">
        <v>48075</v>
      </c>
      <c r="P474">
        <v>46321</v>
      </c>
      <c r="Q474">
        <v>31136</v>
      </c>
      <c r="R474">
        <v>9536</v>
      </c>
      <c r="S474">
        <v>28039</v>
      </c>
      <c r="T474">
        <v>19062</v>
      </c>
      <c r="U474">
        <v>6623</v>
      </c>
      <c r="X474">
        <v>94396</v>
      </c>
      <c r="Y474" s="93">
        <v>732</v>
      </c>
      <c r="AA474" s="1" t="s">
        <v>415</v>
      </c>
      <c r="AB474" s="93">
        <v>48075</v>
      </c>
    </row>
    <row r="475" spans="5:28" x14ac:dyDescent="0.25">
      <c r="E475" s="2">
        <v>474</v>
      </c>
      <c r="F475" s="1" t="s">
        <v>953</v>
      </c>
      <c r="G475" s="1" t="s">
        <v>416</v>
      </c>
      <c r="H475">
        <v>6665</v>
      </c>
      <c r="I475">
        <v>14738</v>
      </c>
      <c r="J475" s="93">
        <v>232</v>
      </c>
      <c r="K475" s="93">
        <v>182</v>
      </c>
      <c r="L475" s="93">
        <v>39</v>
      </c>
      <c r="M475" s="93">
        <v>15733</v>
      </c>
      <c r="N475" s="93">
        <v>4031</v>
      </c>
      <c r="O475" s="93">
        <v>10020</v>
      </c>
      <c r="P475">
        <v>11383</v>
      </c>
      <c r="Q475">
        <v>4680</v>
      </c>
      <c r="R475">
        <v>2198</v>
      </c>
      <c r="S475">
        <v>6416</v>
      </c>
      <c r="T475">
        <v>6013</v>
      </c>
      <c r="U475">
        <v>2096</v>
      </c>
      <c r="X475">
        <v>21403</v>
      </c>
      <c r="Y475" s="93">
        <v>1186</v>
      </c>
      <c r="AA475" s="1" t="s">
        <v>416</v>
      </c>
      <c r="AB475" s="93">
        <v>10020</v>
      </c>
    </row>
    <row r="476" spans="5:28" x14ac:dyDescent="0.25">
      <c r="E476" s="2">
        <v>475</v>
      </c>
      <c r="F476" s="1" t="s">
        <v>954</v>
      </c>
      <c r="G476" s="1" t="s">
        <v>417</v>
      </c>
      <c r="H476">
        <v>4767</v>
      </c>
      <c r="I476">
        <v>20852</v>
      </c>
      <c r="J476" s="93">
        <v>107</v>
      </c>
      <c r="K476" s="93">
        <v>771</v>
      </c>
      <c r="L476" s="93">
        <v>9</v>
      </c>
      <c r="M476" s="93">
        <v>13922</v>
      </c>
      <c r="N476" s="93">
        <v>2837</v>
      </c>
      <c r="O476" s="93">
        <v>13459</v>
      </c>
      <c r="P476">
        <v>12160</v>
      </c>
      <c r="Q476">
        <v>6283</v>
      </c>
      <c r="R476">
        <v>1291</v>
      </c>
      <c r="S476">
        <v>7431</v>
      </c>
      <c r="T476">
        <v>7510</v>
      </c>
      <c r="U476">
        <v>3104</v>
      </c>
      <c r="X476">
        <v>25619</v>
      </c>
      <c r="Y476" s="93">
        <v>7973</v>
      </c>
      <c r="AA476" s="1" t="s">
        <v>417</v>
      </c>
      <c r="AB476" s="93">
        <v>13459</v>
      </c>
    </row>
    <row r="477" spans="5:28" x14ac:dyDescent="0.25">
      <c r="E477" s="2">
        <v>476</v>
      </c>
      <c r="F477" s="1" t="s">
        <v>955</v>
      </c>
      <c r="G477" s="1" t="s">
        <v>418</v>
      </c>
      <c r="H477">
        <v>21645</v>
      </c>
      <c r="I477">
        <v>41987</v>
      </c>
      <c r="J477" s="93">
        <v>395</v>
      </c>
      <c r="K477" s="93">
        <v>1625</v>
      </c>
      <c r="L477" s="93">
        <v>1111</v>
      </c>
      <c r="M477" s="93">
        <v>23760</v>
      </c>
      <c r="N477" s="93">
        <v>13448</v>
      </c>
      <c r="O477" s="93">
        <v>32197</v>
      </c>
      <c r="P477">
        <v>31435</v>
      </c>
      <c r="Q477">
        <v>14611</v>
      </c>
      <c r="R477">
        <v>4844</v>
      </c>
      <c r="S477">
        <v>18645</v>
      </c>
      <c r="T477">
        <v>17203</v>
      </c>
      <c r="U477">
        <v>8329</v>
      </c>
      <c r="X477">
        <v>63632</v>
      </c>
      <c r="Y477" s="93">
        <v>23293</v>
      </c>
      <c r="AA477" s="1" t="s">
        <v>418</v>
      </c>
      <c r="AB477" s="93">
        <v>32197</v>
      </c>
    </row>
    <row r="478" spans="5:28" x14ac:dyDescent="0.25">
      <c r="E478" s="2">
        <v>477</v>
      </c>
      <c r="F478" s="1" t="s">
        <v>895</v>
      </c>
      <c r="G478" s="1" t="s">
        <v>358</v>
      </c>
      <c r="H478">
        <v>1914</v>
      </c>
      <c r="I478">
        <v>3900</v>
      </c>
      <c r="J478" s="93">
        <v>35</v>
      </c>
      <c r="K478" s="93">
        <v>25</v>
      </c>
      <c r="L478" s="93">
        <v>9</v>
      </c>
      <c r="M478" s="93">
        <v>4525</v>
      </c>
      <c r="N478" s="93">
        <v>1122</v>
      </c>
      <c r="O478" s="93">
        <v>3089</v>
      </c>
      <c r="P478">
        <v>2725</v>
      </c>
      <c r="Q478">
        <v>1338</v>
      </c>
      <c r="R478">
        <v>395</v>
      </c>
      <c r="S478">
        <v>1333</v>
      </c>
      <c r="T478">
        <v>1627</v>
      </c>
      <c r="U478">
        <v>1121</v>
      </c>
      <c r="X478">
        <v>5814</v>
      </c>
      <c r="Y478" s="93">
        <v>98</v>
      </c>
      <c r="AA478" s="1" t="s">
        <v>358</v>
      </c>
      <c r="AB478" s="93">
        <v>3089</v>
      </c>
    </row>
    <row r="479" spans="5:28" x14ac:dyDescent="0.25">
      <c r="E479" s="2">
        <v>478</v>
      </c>
      <c r="F479" s="1" t="s">
        <v>956</v>
      </c>
      <c r="G479" s="1" t="s">
        <v>419</v>
      </c>
      <c r="H479">
        <v>19417</v>
      </c>
      <c r="I479">
        <v>18769</v>
      </c>
      <c r="J479" s="93">
        <v>405</v>
      </c>
      <c r="K479" s="93">
        <v>858</v>
      </c>
      <c r="L479" s="93">
        <v>217</v>
      </c>
      <c r="M479" s="93">
        <v>16991</v>
      </c>
      <c r="N479" s="93">
        <v>10884</v>
      </c>
      <c r="O479" s="93">
        <v>19287</v>
      </c>
      <c r="P479">
        <v>18899</v>
      </c>
      <c r="Q479">
        <v>11175</v>
      </c>
      <c r="R479">
        <v>3453</v>
      </c>
      <c r="S479">
        <v>11289</v>
      </c>
      <c r="T479">
        <v>8455</v>
      </c>
      <c r="U479">
        <v>3814</v>
      </c>
      <c r="X479">
        <v>38186</v>
      </c>
      <c r="Y479" s="93">
        <v>8831</v>
      </c>
      <c r="AA479" s="1" t="s">
        <v>419</v>
      </c>
      <c r="AB479" s="93">
        <v>19287</v>
      </c>
    </row>
    <row r="480" spans="5:28" x14ac:dyDescent="0.25">
      <c r="E480" s="2">
        <v>479</v>
      </c>
      <c r="F480" s="1" t="s">
        <v>957</v>
      </c>
      <c r="G480" s="1" t="s">
        <v>420</v>
      </c>
      <c r="H480">
        <v>117590</v>
      </c>
      <c r="I480">
        <v>174117</v>
      </c>
      <c r="J480" s="93">
        <v>3086</v>
      </c>
      <c r="K480" s="93">
        <v>35548</v>
      </c>
      <c r="L480" s="93">
        <v>1822</v>
      </c>
      <c r="M480" s="93">
        <v>108044</v>
      </c>
      <c r="N480" s="93">
        <v>80491</v>
      </c>
      <c r="O480" s="93">
        <v>148782</v>
      </c>
      <c r="P480">
        <v>142925</v>
      </c>
      <c r="Q480">
        <v>92729</v>
      </c>
      <c r="R480">
        <v>28735</v>
      </c>
      <c r="S480">
        <v>76691</v>
      </c>
      <c r="T480">
        <v>64300</v>
      </c>
      <c r="U480">
        <v>29252</v>
      </c>
      <c r="X480">
        <v>291707</v>
      </c>
      <c r="Y480" s="93">
        <v>62716</v>
      </c>
      <c r="AA480" s="1" t="s">
        <v>420</v>
      </c>
      <c r="AB480" s="93">
        <v>148782</v>
      </c>
    </row>
    <row r="481" spans="5:28" x14ac:dyDescent="0.25">
      <c r="E481" s="2">
        <v>480</v>
      </c>
      <c r="F481" s="1" t="s">
        <v>958</v>
      </c>
      <c r="G481" s="1" t="s">
        <v>421</v>
      </c>
      <c r="H481">
        <v>6753</v>
      </c>
      <c r="I481">
        <v>21358</v>
      </c>
      <c r="J481" s="93">
        <v>196</v>
      </c>
      <c r="K481" s="93">
        <v>5713</v>
      </c>
      <c r="L481" s="93">
        <v>340</v>
      </c>
      <c r="M481" s="93">
        <v>10805</v>
      </c>
      <c r="N481" s="93">
        <v>5709</v>
      </c>
      <c r="O481" s="93">
        <v>14275</v>
      </c>
      <c r="P481">
        <v>13836</v>
      </c>
      <c r="Q481">
        <v>8160</v>
      </c>
      <c r="R481">
        <v>2527</v>
      </c>
      <c r="S481">
        <v>7850</v>
      </c>
      <c r="T481">
        <v>7418</v>
      </c>
      <c r="U481">
        <v>2156</v>
      </c>
      <c r="X481">
        <v>28111</v>
      </c>
      <c r="Y481" s="93">
        <v>5348</v>
      </c>
      <c r="AA481" s="1" t="s">
        <v>421</v>
      </c>
      <c r="AB481" s="93">
        <v>14275</v>
      </c>
    </row>
    <row r="482" spans="5:28" x14ac:dyDescent="0.25">
      <c r="E482" s="2">
        <v>481</v>
      </c>
      <c r="F482" s="1" t="s">
        <v>959</v>
      </c>
      <c r="G482" s="1" t="s">
        <v>422</v>
      </c>
      <c r="H482">
        <v>26517</v>
      </c>
      <c r="I482">
        <v>113564</v>
      </c>
      <c r="J482" s="93">
        <v>662</v>
      </c>
      <c r="K482" s="93">
        <v>2735</v>
      </c>
      <c r="L482" s="93">
        <v>638</v>
      </c>
      <c r="M482" s="93">
        <v>60193</v>
      </c>
      <c r="N482" s="93">
        <v>18533</v>
      </c>
      <c r="O482" s="93">
        <v>69521</v>
      </c>
      <c r="P482">
        <v>70560</v>
      </c>
      <c r="Q482">
        <v>32611</v>
      </c>
      <c r="R482">
        <v>8174</v>
      </c>
      <c r="S482">
        <v>50919</v>
      </c>
      <c r="T482">
        <v>32721</v>
      </c>
      <c r="U482">
        <v>15656</v>
      </c>
      <c r="X482">
        <v>140081</v>
      </c>
      <c r="Y482" s="93">
        <v>57320</v>
      </c>
      <c r="AA482" s="1" t="s">
        <v>422</v>
      </c>
      <c r="AB482" s="93">
        <v>69521</v>
      </c>
    </row>
    <row r="483" spans="5:28" x14ac:dyDescent="0.25">
      <c r="E483" s="2">
        <v>482</v>
      </c>
      <c r="F483" s="1" t="s">
        <v>960</v>
      </c>
      <c r="G483" s="1" t="s">
        <v>423</v>
      </c>
      <c r="H483">
        <v>4259</v>
      </c>
      <c r="I483">
        <v>13688</v>
      </c>
      <c r="J483" s="93">
        <v>612</v>
      </c>
      <c r="K483" s="93">
        <v>2249</v>
      </c>
      <c r="L483" s="93">
        <v>111</v>
      </c>
      <c r="M483" s="93">
        <v>11269</v>
      </c>
      <c r="N483" s="93">
        <v>3508</v>
      </c>
      <c r="O483" s="93">
        <v>4802</v>
      </c>
      <c r="P483">
        <v>13145</v>
      </c>
      <c r="Q483">
        <v>2770</v>
      </c>
      <c r="R483">
        <v>2336</v>
      </c>
      <c r="S483">
        <v>7633</v>
      </c>
      <c r="T483">
        <v>4024</v>
      </c>
      <c r="U483">
        <v>1184</v>
      </c>
      <c r="X483">
        <v>17947</v>
      </c>
      <c r="Y483" s="93">
        <v>198</v>
      </c>
      <c r="AA483" s="1" t="s">
        <v>423</v>
      </c>
      <c r="AB483" s="93">
        <v>4802</v>
      </c>
    </row>
    <row r="484" spans="5:28" x14ac:dyDescent="0.25">
      <c r="E484" s="2">
        <v>483</v>
      </c>
      <c r="F484" s="1" t="s">
        <v>961</v>
      </c>
      <c r="G484" s="1" t="s">
        <v>424</v>
      </c>
      <c r="H484">
        <v>219</v>
      </c>
      <c r="I484">
        <v>2282</v>
      </c>
      <c r="J484" s="93">
        <v>34</v>
      </c>
      <c r="K484" s="93">
        <v>10</v>
      </c>
      <c r="L484" s="93">
        <v>5</v>
      </c>
      <c r="M484" s="93">
        <v>2272</v>
      </c>
      <c r="N484" s="93">
        <v>115</v>
      </c>
      <c r="O484" s="93">
        <v>1357</v>
      </c>
      <c r="P484">
        <v>1144</v>
      </c>
      <c r="Q484">
        <v>499</v>
      </c>
      <c r="R484">
        <v>158</v>
      </c>
      <c r="S484">
        <v>426</v>
      </c>
      <c r="T484">
        <v>768</v>
      </c>
      <c r="U484">
        <v>650</v>
      </c>
      <c r="X484">
        <v>2501</v>
      </c>
      <c r="Y484" s="93">
        <v>65</v>
      </c>
      <c r="AA484" s="1" t="s">
        <v>424</v>
      </c>
      <c r="AB484" s="93">
        <v>1357</v>
      </c>
    </row>
    <row r="485" spans="5:28" x14ac:dyDescent="0.25">
      <c r="E485" s="2">
        <v>484</v>
      </c>
      <c r="F485" s="1" t="s">
        <v>962</v>
      </c>
      <c r="G485" s="1" t="s">
        <v>425</v>
      </c>
      <c r="H485">
        <v>3353</v>
      </c>
      <c r="I485">
        <v>5974</v>
      </c>
      <c r="J485" s="93">
        <v>118</v>
      </c>
      <c r="K485" s="93">
        <v>396</v>
      </c>
      <c r="L485" s="93">
        <v>65</v>
      </c>
      <c r="M485" s="93">
        <v>7388</v>
      </c>
      <c r="N485" s="93">
        <v>1267</v>
      </c>
      <c r="O485" s="93">
        <v>3256</v>
      </c>
      <c r="P485">
        <v>6071</v>
      </c>
      <c r="Q485">
        <v>1990</v>
      </c>
      <c r="R485">
        <v>895</v>
      </c>
      <c r="S485">
        <v>3521</v>
      </c>
      <c r="T485">
        <v>2136</v>
      </c>
      <c r="U485">
        <v>785</v>
      </c>
      <c r="X485">
        <v>9327</v>
      </c>
      <c r="Y485" s="93">
        <v>93</v>
      </c>
      <c r="AA485" s="1" t="s">
        <v>425</v>
      </c>
      <c r="AB485" s="93">
        <v>3256</v>
      </c>
    </row>
    <row r="486" spans="5:28" x14ac:dyDescent="0.25">
      <c r="E486" s="2">
        <v>485</v>
      </c>
      <c r="F486" s="1" t="s">
        <v>963</v>
      </c>
      <c r="G486" s="1" t="s">
        <v>426</v>
      </c>
      <c r="H486">
        <v>5466</v>
      </c>
      <c r="I486">
        <v>8948</v>
      </c>
      <c r="J486" s="93">
        <v>206</v>
      </c>
      <c r="K486" s="93">
        <v>1297</v>
      </c>
      <c r="L486" s="93">
        <v>21</v>
      </c>
      <c r="M486" s="93">
        <v>9426</v>
      </c>
      <c r="N486" s="93">
        <v>3226</v>
      </c>
      <c r="O486" s="93">
        <v>4305</v>
      </c>
      <c r="P486">
        <v>10109</v>
      </c>
      <c r="Q486">
        <v>2750</v>
      </c>
      <c r="R486">
        <v>1391</v>
      </c>
      <c r="S486">
        <v>5891</v>
      </c>
      <c r="T486">
        <v>3115</v>
      </c>
      <c r="U486">
        <v>1267</v>
      </c>
      <c r="X486">
        <v>14414</v>
      </c>
      <c r="Y486" s="93">
        <v>238</v>
      </c>
      <c r="AA486" s="1" t="s">
        <v>426</v>
      </c>
      <c r="AB486" s="93">
        <v>4305</v>
      </c>
    </row>
    <row r="487" spans="5:28" x14ac:dyDescent="0.25">
      <c r="E487" s="2">
        <v>486</v>
      </c>
      <c r="F487" s="1" t="s">
        <v>964</v>
      </c>
      <c r="G487" s="1" t="s">
        <v>427</v>
      </c>
      <c r="H487">
        <v>57</v>
      </c>
      <c r="I487">
        <v>361</v>
      </c>
      <c r="J487" s="93">
        <v>23</v>
      </c>
      <c r="K487" s="93">
        <v>6</v>
      </c>
      <c r="L487" s="93">
        <v>0</v>
      </c>
      <c r="M487" s="93">
        <v>346</v>
      </c>
      <c r="N487" s="93">
        <v>42</v>
      </c>
      <c r="O487" s="93">
        <v>208</v>
      </c>
      <c r="P487">
        <v>210</v>
      </c>
      <c r="Q487">
        <v>100</v>
      </c>
      <c r="R487">
        <v>20</v>
      </c>
      <c r="S487">
        <v>95</v>
      </c>
      <c r="T487">
        <v>121</v>
      </c>
      <c r="U487">
        <v>82</v>
      </c>
      <c r="X487">
        <v>418</v>
      </c>
      <c r="Y487" s="93">
        <v>1</v>
      </c>
      <c r="AA487" s="1" t="s">
        <v>427</v>
      </c>
      <c r="AB487" s="93">
        <v>208</v>
      </c>
    </row>
    <row r="488" spans="5:28" x14ac:dyDescent="0.25">
      <c r="E488" s="2">
        <v>487</v>
      </c>
      <c r="F488" s="1" t="s">
        <v>965</v>
      </c>
      <c r="G488" s="1" t="s">
        <v>428</v>
      </c>
      <c r="H488">
        <v>24727</v>
      </c>
      <c r="I488">
        <v>75370</v>
      </c>
      <c r="J488" s="93">
        <v>1079</v>
      </c>
      <c r="K488" s="93">
        <v>4132</v>
      </c>
      <c r="L488" s="93">
        <v>368</v>
      </c>
      <c r="M488" s="93">
        <v>70880</v>
      </c>
      <c r="N488" s="93">
        <v>13873</v>
      </c>
      <c r="O488" s="93">
        <v>51095</v>
      </c>
      <c r="P488">
        <v>49002</v>
      </c>
      <c r="Q488">
        <v>32292</v>
      </c>
      <c r="R488">
        <v>7715</v>
      </c>
      <c r="S488">
        <v>27869</v>
      </c>
      <c r="T488">
        <v>24416</v>
      </c>
      <c r="U488">
        <v>7805</v>
      </c>
      <c r="X488">
        <v>100097</v>
      </c>
      <c r="Y488" s="93">
        <v>9765</v>
      </c>
      <c r="AA488" s="1" t="s">
        <v>428</v>
      </c>
      <c r="AB488" s="93">
        <v>51095</v>
      </c>
    </row>
    <row r="489" spans="5:28" x14ac:dyDescent="0.25">
      <c r="E489" s="2">
        <v>488</v>
      </c>
      <c r="F489" s="1" t="s">
        <v>966</v>
      </c>
      <c r="G489" s="1" t="s">
        <v>429</v>
      </c>
      <c r="H489">
        <v>6853</v>
      </c>
      <c r="I489">
        <v>28705</v>
      </c>
      <c r="J489" s="93">
        <v>150</v>
      </c>
      <c r="K489" s="93">
        <v>283</v>
      </c>
      <c r="L489" s="93">
        <v>31</v>
      </c>
      <c r="M489" s="93">
        <v>11941</v>
      </c>
      <c r="N489" s="93">
        <v>3350</v>
      </c>
      <c r="O489" s="93">
        <v>18661</v>
      </c>
      <c r="P489">
        <v>16897</v>
      </c>
      <c r="Q489">
        <v>8025</v>
      </c>
      <c r="R489">
        <v>2411</v>
      </c>
      <c r="S489">
        <v>8983</v>
      </c>
      <c r="T489">
        <v>10778</v>
      </c>
      <c r="U489">
        <v>5361</v>
      </c>
      <c r="X489">
        <v>35558</v>
      </c>
      <c r="Y489" s="93">
        <v>19803</v>
      </c>
      <c r="AA489" s="1" t="s">
        <v>429</v>
      </c>
      <c r="AB489" s="93">
        <v>18661</v>
      </c>
    </row>
    <row r="490" spans="5:28" x14ac:dyDescent="0.25">
      <c r="E490" s="2">
        <v>489</v>
      </c>
      <c r="F490" s="1" t="s">
        <v>967</v>
      </c>
      <c r="G490" s="1" t="s">
        <v>430</v>
      </c>
      <c r="H490">
        <v>21341</v>
      </c>
      <c r="I490">
        <v>105342</v>
      </c>
      <c r="J490" s="93">
        <v>497</v>
      </c>
      <c r="K490" s="93">
        <v>1674</v>
      </c>
      <c r="L490" s="93">
        <v>146</v>
      </c>
      <c r="M490" s="93">
        <v>101702</v>
      </c>
      <c r="N490" s="93">
        <v>11621</v>
      </c>
      <c r="O490" s="93">
        <v>64694</v>
      </c>
      <c r="P490">
        <v>61989</v>
      </c>
      <c r="Q490">
        <v>31836</v>
      </c>
      <c r="R490">
        <v>8466</v>
      </c>
      <c r="S490">
        <v>29853</v>
      </c>
      <c r="T490">
        <v>37964</v>
      </c>
      <c r="U490">
        <v>18564</v>
      </c>
      <c r="X490">
        <v>126683</v>
      </c>
      <c r="Y490" s="93">
        <v>11043</v>
      </c>
      <c r="AA490" s="1" t="s">
        <v>430</v>
      </c>
      <c r="AB490" s="93">
        <v>64694</v>
      </c>
    </row>
    <row r="491" spans="5:28" x14ac:dyDescent="0.25">
      <c r="E491" s="2">
        <v>490</v>
      </c>
      <c r="F491" s="1" t="s">
        <v>968</v>
      </c>
      <c r="G491" s="1" t="s">
        <v>431</v>
      </c>
      <c r="H491">
        <v>410</v>
      </c>
      <c r="I491">
        <v>8552</v>
      </c>
      <c r="J491" s="93">
        <v>16</v>
      </c>
      <c r="K491" s="93">
        <v>83</v>
      </c>
      <c r="L491" s="93">
        <v>8</v>
      </c>
      <c r="M491" s="93">
        <v>7899</v>
      </c>
      <c r="N491" s="93">
        <v>451</v>
      </c>
      <c r="O491" s="93">
        <v>4769</v>
      </c>
      <c r="P491">
        <v>4193</v>
      </c>
      <c r="Q491">
        <v>2218</v>
      </c>
      <c r="R491">
        <v>227</v>
      </c>
      <c r="S491">
        <v>1582</v>
      </c>
      <c r="T491">
        <v>3037</v>
      </c>
      <c r="U491">
        <v>1898</v>
      </c>
      <c r="X491">
        <v>8962</v>
      </c>
      <c r="Y491" s="93">
        <v>505</v>
      </c>
      <c r="AA491" s="1" t="s">
        <v>431</v>
      </c>
      <c r="AB491" s="93">
        <v>4769</v>
      </c>
    </row>
    <row r="492" spans="5:28" x14ac:dyDescent="0.25">
      <c r="E492" s="2">
        <v>491</v>
      </c>
      <c r="F492" s="1" t="s">
        <v>969</v>
      </c>
      <c r="G492" s="1" t="s">
        <v>432</v>
      </c>
      <c r="H492">
        <v>23440</v>
      </c>
      <c r="I492">
        <v>121998</v>
      </c>
      <c r="J492" s="93">
        <v>554</v>
      </c>
      <c r="K492" s="93">
        <v>3955</v>
      </c>
      <c r="L492" s="93">
        <v>530</v>
      </c>
      <c r="M492" s="93">
        <v>74333</v>
      </c>
      <c r="N492" s="93">
        <v>15826</v>
      </c>
      <c r="O492" s="93">
        <v>74706</v>
      </c>
      <c r="P492">
        <v>70732</v>
      </c>
      <c r="Q492">
        <v>33686</v>
      </c>
      <c r="R492">
        <v>9020</v>
      </c>
      <c r="S492">
        <v>38296</v>
      </c>
      <c r="T492">
        <v>42710</v>
      </c>
      <c r="U492">
        <v>21726</v>
      </c>
      <c r="X492">
        <v>145438</v>
      </c>
      <c r="Y492" s="93">
        <v>50240</v>
      </c>
      <c r="AA492" s="1" t="s">
        <v>432</v>
      </c>
      <c r="AB492" s="93">
        <v>74706</v>
      </c>
    </row>
    <row r="493" spans="5:28" x14ac:dyDescent="0.25">
      <c r="E493" s="2">
        <v>492</v>
      </c>
      <c r="F493" s="1" t="s">
        <v>970</v>
      </c>
      <c r="G493" s="1" t="s">
        <v>433</v>
      </c>
      <c r="H493">
        <v>30557</v>
      </c>
      <c r="I493">
        <v>52365</v>
      </c>
      <c r="J493" s="93">
        <v>715</v>
      </c>
      <c r="K493" s="93">
        <v>5953</v>
      </c>
      <c r="L493" s="93">
        <v>747</v>
      </c>
      <c r="M493" s="93">
        <v>43724</v>
      </c>
      <c r="N493" s="93">
        <v>19554</v>
      </c>
      <c r="O493" s="93">
        <v>41815</v>
      </c>
      <c r="P493">
        <v>41107</v>
      </c>
      <c r="Q493">
        <v>27996</v>
      </c>
      <c r="R493">
        <v>6148</v>
      </c>
      <c r="S493">
        <v>23826</v>
      </c>
      <c r="T493">
        <v>19202</v>
      </c>
      <c r="U493">
        <v>5750</v>
      </c>
      <c r="X493">
        <v>82922</v>
      </c>
      <c r="Y493" s="93">
        <v>12229</v>
      </c>
      <c r="AA493" s="1" t="s">
        <v>433</v>
      </c>
      <c r="AB493" s="93">
        <v>41815</v>
      </c>
    </row>
    <row r="494" spans="5:28" x14ac:dyDescent="0.25">
      <c r="E494" s="2">
        <v>493</v>
      </c>
      <c r="F494" s="1" t="s">
        <v>971</v>
      </c>
      <c r="G494" s="1" t="s">
        <v>434</v>
      </c>
      <c r="H494">
        <v>11</v>
      </c>
      <c r="I494">
        <v>356</v>
      </c>
      <c r="J494" s="93">
        <v>15</v>
      </c>
      <c r="K494" s="93">
        <v>2</v>
      </c>
      <c r="L494" s="93">
        <v>1</v>
      </c>
      <c r="M494" s="93">
        <v>331</v>
      </c>
      <c r="N494" s="93">
        <v>16</v>
      </c>
      <c r="O494" s="93">
        <v>185</v>
      </c>
      <c r="P494">
        <v>182</v>
      </c>
      <c r="Q494">
        <v>62</v>
      </c>
      <c r="R494">
        <v>23</v>
      </c>
      <c r="S494">
        <v>91</v>
      </c>
      <c r="T494">
        <v>120</v>
      </c>
      <c r="U494">
        <v>71</v>
      </c>
      <c r="X494">
        <v>367</v>
      </c>
      <c r="Y494" s="93">
        <v>2</v>
      </c>
      <c r="AA494" s="1" t="s">
        <v>434</v>
      </c>
      <c r="AB494" s="93">
        <v>185</v>
      </c>
    </row>
    <row r="495" spans="5:28" x14ac:dyDescent="0.25">
      <c r="E495" s="2">
        <v>494</v>
      </c>
      <c r="F495" s="1" t="s">
        <v>972</v>
      </c>
      <c r="G495" s="1" t="s">
        <v>435</v>
      </c>
      <c r="H495">
        <v>3016</v>
      </c>
      <c r="I495">
        <v>13164</v>
      </c>
      <c r="J495" s="93">
        <v>95</v>
      </c>
      <c r="K495" s="93">
        <v>60</v>
      </c>
      <c r="L495" s="93">
        <v>15</v>
      </c>
      <c r="M495" s="93">
        <v>13992</v>
      </c>
      <c r="N495" s="93">
        <v>1777</v>
      </c>
      <c r="O495" s="93">
        <v>7744</v>
      </c>
      <c r="P495">
        <v>8436</v>
      </c>
      <c r="Q495">
        <v>3936</v>
      </c>
      <c r="R495">
        <v>972</v>
      </c>
      <c r="S495">
        <v>5030</v>
      </c>
      <c r="T495">
        <v>4986</v>
      </c>
      <c r="U495">
        <v>1256</v>
      </c>
      <c r="X495">
        <v>16180</v>
      </c>
      <c r="Y495" s="93">
        <v>241</v>
      </c>
      <c r="AA495" s="1" t="s">
        <v>435</v>
      </c>
      <c r="AB495" s="93">
        <v>7744</v>
      </c>
    </row>
    <row r="496" spans="5:28" x14ac:dyDescent="0.25">
      <c r="E496" s="2">
        <v>495</v>
      </c>
      <c r="F496" s="1" t="s">
        <v>973</v>
      </c>
      <c r="G496" s="1" t="s">
        <v>436</v>
      </c>
      <c r="H496">
        <v>34062</v>
      </c>
      <c r="I496">
        <v>25216</v>
      </c>
      <c r="J496" s="93">
        <v>694</v>
      </c>
      <c r="K496" s="93">
        <v>2328</v>
      </c>
      <c r="L496" s="93">
        <v>80</v>
      </c>
      <c r="M496" s="93">
        <v>36347</v>
      </c>
      <c r="N496" s="93">
        <v>18553</v>
      </c>
      <c r="O496" s="93">
        <v>30147</v>
      </c>
      <c r="P496">
        <v>29131</v>
      </c>
      <c r="Q496">
        <v>20771</v>
      </c>
      <c r="R496">
        <v>5215</v>
      </c>
      <c r="S496">
        <v>16247</v>
      </c>
      <c r="T496">
        <v>11707</v>
      </c>
      <c r="U496">
        <v>5338</v>
      </c>
      <c r="X496">
        <v>59278</v>
      </c>
      <c r="Y496" s="93">
        <v>1276</v>
      </c>
      <c r="AA496" s="1" t="s">
        <v>436</v>
      </c>
      <c r="AB496" s="93">
        <v>30147</v>
      </c>
    </row>
    <row r="497" spans="5:28" x14ac:dyDescent="0.25">
      <c r="E497" s="2">
        <v>496</v>
      </c>
      <c r="F497" s="1" t="s">
        <v>974</v>
      </c>
      <c r="G497" s="1" t="s">
        <v>437</v>
      </c>
      <c r="H497">
        <v>601</v>
      </c>
      <c r="I497">
        <v>409</v>
      </c>
      <c r="J497" s="93">
        <v>15</v>
      </c>
      <c r="K497" s="93">
        <v>1</v>
      </c>
      <c r="L497" s="93">
        <v>0</v>
      </c>
      <c r="M497" s="93">
        <v>563</v>
      </c>
      <c r="N497" s="93">
        <v>430</v>
      </c>
      <c r="O497" s="93">
        <v>499</v>
      </c>
      <c r="P497">
        <v>511</v>
      </c>
      <c r="Q497">
        <v>356</v>
      </c>
      <c r="R497">
        <v>86</v>
      </c>
      <c r="S497">
        <v>244</v>
      </c>
      <c r="T497">
        <v>222</v>
      </c>
      <c r="U497">
        <v>102</v>
      </c>
      <c r="X497">
        <v>1010</v>
      </c>
      <c r="Y497" s="93">
        <v>1</v>
      </c>
      <c r="AA497" s="1" t="s">
        <v>437</v>
      </c>
      <c r="AB497" s="93">
        <v>499</v>
      </c>
    </row>
    <row r="498" spans="5:28" x14ac:dyDescent="0.25">
      <c r="E498" s="2">
        <v>497</v>
      </c>
      <c r="F498" s="1" t="s">
        <v>975</v>
      </c>
      <c r="G498" s="1" t="s">
        <v>438</v>
      </c>
      <c r="H498">
        <v>24957</v>
      </c>
      <c r="I498">
        <v>43592</v>
      </c>
      <c r="J498" s="93">
        <v>601</v>
      </c>
      <c r="K498" s="93">
        <v>1160</v>
      </c>
      <c r="L498" s="93">
        <v>313</v>
      </c>
      <c r="M498" s="93">
        <v>47864</v>
      </c>
      <c r="N498" s="93">
        <v>14746</v>
      </c>
      <c r="O498" s="93">
        <v>35187</v>
      </c>
      <c r="P498">
        <v>33362</v>
      </c>
      <c r="Q498">
        <v>20018</v>
      </c>
      <c r="R498">
        <v>6889</v>
      </c>
      <c r="S498">
        <v>18313</v>
      </c>
      <c r="T498">
        <v>15317</v>
      </c>
      <c r="U498">
        <v>8012</v>
      </c>
      <c r="X498">
        <v>68549</v>
      </c>
      <c r="Y498" s="93">
        <v>3865</v>
      </c>
      <c r="AA498" s="1" t="s">
        <v>438</v>
      </c>
      <c r="AB498" s="93">
        <v>35187</v>
      </c>
    </row>
    <row r="499" spans="5:28" x14ac:dyDescent="0.25">
      <c r="E499" s="2">
        <v>498</v>
      </c>
      <c r="F499" s="1" t="s">
        <v>976</v>
      </c>
      <c r="G499" s="1" t="s">
        <v>439</v>
      </c>
      <c r="H499">
        <v>30024</v>
      </c>
      <c r="I499">
        <v>45516</v>
      </c>
      <c r="J499" s="93">
        <v>442</v>
      </c>
      <c r="K499" s="93">
        <v>1722</v>
      </c>
      <c r="L499" s="93">
        <v>268</v>
      </c>
      <c r="M499" s="93">
        <v>39729</v>
      </c>
      <c r="N499" s="93">
        <v>18080</v>
      </c>
      <c r="O499" s="93">
        <v>38791</v>
      </c>
      <c r="P499">
        <v>36749</v>
      </c>
      <c r="Q499">
        <v>21260</v>
      </c>
      <c r="R499">
        <v>5808</v>
      </c>
      <c r="S499">
        <v>25033</v>
      </c>
      <c r="T499">
        <v>17006</v>
      </c>
      <c r="U499">
        <v>6433</v>
      </c>
      <c r="X499">
        <v>75540</v>
      </c>
      <c r="Y499" s="93">
        <v>15299</v>
      </c>
      <c r="AA499" s="1" t="s">
        <v>439</v>
      </c>
      <c r="AB499" s="93">
        <v>38791</v>
      </c>
    </row>
    <row r="500" spans="5:28" x14ac:dyDescent="0.25">
      <c r="E500" s="2">
        <v>499</v>
      </c>
      <c r="F500" s="1" t="s">
        <v>977</v>
      </c>
      <c r="G500" s="1" t="s">
        <v>440</v>
      </c>
      <c r="H500">
        <v>5212</v>
      </c>
      <c r="I500">
        <v>19836</v>
      </c>
      <c r="J500" s="93">
        <v>329</v>
      </c>
      <c r="K500" s="93">
        <v>2063</v>
      </c>
      <c r="L500" s="93">
        <v>345</v>
      </c>
      <c r="M500" s="93">
        <v>17938</v>
      </c>
      <c r="N500" s="93">
        <v>3394</v>
      </c>
      <c r="O500" s="93">
        <v>10938</v>
      </c>
      <c r="P500">
        <v>14110</v>
      </c>
      <c r="Q500">
        <v>6844</v>
      </c>
      <c r="R500">
        <v>7079</v>
      </c>
      <c r="S500">
        <v>6396</v>
      </c>
      <c r="T500">
        <v>3277</v>
      </c>
      <c r="U500">
        <v>1452</v>
      </c>
      <c r="X500">
        <v>25048</v>
      </c>
      <c r="Y500" s="93">
        <v>979</v>
      </c>
      <c r="AA500" s="1" t="s">
        <v>440</v>
      </c>
      <c r="AB500" s="93">
        <v>10938</v>
      </c>
    </row>
    <row r="501" spans="5:28" x14ac:dyDescent="0.25">
      <c r="E501" s="2">
        <v>500</v>
      </c>
      <c r="F501" s="1" t="s">
        <v>978</v>
      </c>
      <c r="G501" s="1" t="s">
        <v>441</v>
      </c>
      <c r="H501">
        <v>4458</v>
      </c>
      <c r="I501">
        <v>11617</v>
      </c>
      <c r="J501" s="93">
        <v>601</v>
      </c>
      <c r="K501" s="93">
        <v>174</v>
      </c>
      <c r="L501" s="93">
        <v>34</v>
      </c>
      <c r="M501" s="93">
        <v>11592</v>
      </c>
      <c r="N501" s="93">
        <v>3262</v>
      </c>
      <c r="O501" s="93">
        <v>8336</v>
      </c>
      <c r="P501">
        <v>7739</v>
      </c>
      <c r="Q501">
        <v>4180</v>
      </c>
      <c r="R501">
        <v>1363</v>
      </c>
      <c r="S501">
        <v>4184</v>
      </c>
      <c r="T501">
        <v>4011</v>
      </c>
      <c r="U501">
        <v>2337</v>
      </c>
      <c r="X501">
        <v>16075</v>
      </c>
      <c r="Y501" s="93">
        <v>412</v>
      </c>
      <c r="AA501" s="1" t="s">
        <v>441</v>
      </c>
      <c r="AB501" s="93">
        <v>8336</v>
      </c>
    </row>
    <row r="502" spans="5:28" x14ac:dyDescent="0.25">
      <c r="E502" s="2">
        <v>501</v>
      </c>
      <c r="F502" s="1" t="s">
        <v>979</v>
      </c>
      <c r="G502" s="1" t="s">
        <v>442</v>
      </c>
      <c r="H502">
        <v>15895</v>
      </c>
      <c r="I502">
        <v>53621</v>
      </c>
      <c r="J502" s="93">
        <v>329</v>
      </c>
      <c r="K502" s="93">
        <v>4402</v>
      </c>
      <c r="L502" s="93">
        <v>892</v>
      </c>
      <c r="M502" s="93">
        <v>16640</v>
      </c>
      <c r="N502" s="93">
        <v>11890</v>
      </c>
      <c r="O502" s="93">
        <v>35198</v>
      </c>
      <c r="P502">
        <v>34318</v>
      </c>
      <c r="Q502">
        <v>17779</v>
      </c>
      <c r="R502">
        <v>5521</v>
      </c>
      <c r="S502">
        <v>20360</v>
      </c>
      <c r="T502">
        <v>18146</v>
      </c>
      <c r="U502">
        <v>7710</v>
      </c>
      <c r="X502">
        <v>69516</v>
      </c>
      <c r="Y502" s="93">
        <v>35363</v>
      </c>
      <c r="AA502" s="1" t="s">
        <v>442</v>
      </c>
      <c r="AB502" s="93">
        <v>35198</v>
      </c>
    </row>
    <row r="503" spans="5:28" x14ac:dyDescent="0.25">
      <c r="E503" s="2">
        <v>502</v>
      </c>
      <c r="F503" s="1" t="s">
        <v>980</v>
      </c>
      <c r="G503" s="1" t="s">
        <v>443</v>
      </c>
      <c r="H503">
        <v>28035</v>
      </c>
      <c r="I503">
        <v>45697</v>
      </c>
      <c r="J503" s="93">
        <v>522</v>
      </c>
      <c r="K503" s="93">
        <v>5400</v>
      </c>
      <c r="L503" s="93">
        <v>159</v>
      </c>
      <c r="M503" s="93">
        <v>48364</v>
      </c>
      <c r="N503" s="93">
        <v>13070</v>
      </c>
      <c r="O503" s="93">
        <v>38182</v>
      </c>
      <c r="P503">
        <v>35550</v>
      </c>
      <c r="Q503">
        <v>19204</v>
      </c>
      <c r="R503">
        <v>6391</v>
      </c>
      <c r="S503">
        <v>19917</v>
      </c>
      <c r="T503">
        <v>19322</v>
      </c>
      <c r="U503">
        <v>8898</v>
      </c>
      <c r="X503">
        <v>73732</v>
      </c>
      <c r="Y503" s="93">
        <v>6217</v>
      </c>
      <c r="AA503" s="1" t="s">
        <v>443</v>
      </c>
      <c r="AB503" s="93">
        <v>38182</v>
      </c>
    </row>
    <row r="504" spans="5:28" x14ac:dyDescent="0.25">
      <c r="E504" s="2">
        <v>503</v>
      </c>
      <c r="F504" s="1" t="s">
        <v>981</v>
      </c>
      <c r="G504" s="1" t="s">
        <v>444</v>
      </c>
      <c r="H504">
        <v>21121</v>
      </c>
      <c r="I504">
        <v>71307</v>
      </c>
      <c r="J504" s="93">
        <v>846</v>
      </c>
      <c r="K504" s="93">
        <v>9510</v>
      </c>
      <c r="L504" s="93">
        <v>532</v>
      </c>
      <c r="M504" s="93">
        <v>61301</v>
      </c>
      <c r="N504" s="93">
        <v>14633</v>
      </c>
      <c r="O504" s="93">
        <v>43501</v>
      </c>
      <c r="P504">
        <v>48927</v>
      </c>
      <c r="Q504">
        <v>22818</v>
      </c>
      <c r="R504">
        <v>7656</v>
      </c>
      <c r="S504">
        <v>26269</v>
      </c>
      <c r="T504">
        <v>26016</v>
      </c>
      <c r="U504">
        <v>9669</v>
      </c>
      <c r="X504">
        <v>92428</v>
      </c>
      <c r="Y504" s="93">
        <v>5606</v>
      </c>
      <c r="AA504" s="1" t="s">
        <v>444</v>
      </c>
      <c r="AB504" s="93">
        <v>43501</v>
      </c>
    </row>
    <row r="505" spans="5:28" x14ac:dyDescent="0.25">
      <c r="E505" s="2">
        <v>504</v>
      </c>
      <c r="F505" s="1" t="s">
        <v>982</v>
      </c>
      <c r="G505" s="1" t="s">
        <v>445</v>
      </c>
      <c r="H505">
        <v>26165</v>
      </c>
      <c r="I505">
        <v>89777</v>
      </c>
      <c r="J505" s="93">
        <v>757</v>
      </c>
      <c r="K505" s="93">
        <v>25572</v>
      </c>
      <c r="L505" s="93">
        <v>1239</v>
      </c>
      <c r="M505" s="93">
        <v>38064</v>
      </c>
      <c r="N505" s="93">
        <v>21415</v>
      </c>
      <c r="O505" s="93">
        <v>59665</v>
      </c>
      <c r="P505">
        <v>56277</v>
      </c>
      <c r="Q505">
        <v>28588</v>
      </c>
      <c r="R505">
        <v>9990</v>
      </c>
      <c r="S505">
        <v>30053</v>
      </c>
      <c r="T505">
        <v>33312</v>
      </c>
      <c r="U505">
        <v>13999</v>
      </c>
      <c r="X505">
        <v>115942</v>
      </c>
      <c r="Y505" s="93">
        <v>28895</v>
      </c>
      <c r="AA505" s="1" t="s">
        <v>445</v>
      </c>
      <c r="AB505" s="93">
        <v>59665</v>
      </c>
    </row>
    <row r="506" spans="5:28" x14ac:dyDescent="0.25">
      <c r="E506" s="2">
        <v>505</v>
      </c>
      <c r="F506" s="1" t="s">
        <v>983</v>
      </c>
      <c r="G506" s="1" t="s">
        <v>446</v>
      </c>
      <c r="H506">
        <v>48</v>
      </c>
      <c r="I506">
        <v>64</v>
      </c>
      <c r="J506" s="93">
        <v>0</v>
      </c>
      <c r="K506" s="93">
        <v>4</v>
      </c>
      <c r="L506" s="93">
        <v>0</v>
      </c>
      <c r="M506" s="93">
        <v>99</v>
      </c>
      <c r="N506" s="93">
        <v>7</v>
      </c>
      <c r="O506" s="93">
        <v>57</v>
      </c>
      <c r="P506">
        <v>55</v>
      </c>
      <c r="Q506">
        <v>22</v>
      </c>
      <c r="R506">
        <v>10</v>
      </c>
      <c r="S506">
        <v>36</v>
      </c>
      <c r="T506">
        <v>30</v>
      </c>
      <c r="U506">
        <v>14</v>
      </c>
      <c r="X506">
        <v>112</v>
      </c>
      <c r="Y506" s="93">
        <v>2</v>
      </c>
      <c r="AA506" s="1" t="s">
        <v>446</v>
      </c>
      <c r="AB506" s="93">
        <v>57</v>
      </c>
    </row>
    <row r="507" spans="5:28" x14ac:dyDescent="0.25">
      <c r="E507" s="2">
        <v>506</v>
      </c>
      <c r="F507" s="1" t="s">
        <v>984</v>
      </c>
      <c r="G507" s="1" t="s">
        <v>447</v>
      </c>
      <c r="H507">
        <v>55359</v>
      </c>
      <c r="I507">
        <v>60544</v>
      </c>
      <c r="J507" s="93">
        <v>1665</v>
      </c>
      <c r="K507" s="93">
        <v>19483</v>
      </c>
      <c r="L507" s="93">
        <v>489</v>
      </c>
      <c r="M507" s="93">
        <v>56258</v>
      </c>
      <c r="N507" s="93">
        <v>33367</v>
      </c>
      <c r="O507" s="93">
        <v>57830</v>
      </c>
      <c r="P507">
        <v>58073</v>
      </c>
      <c r="Q507">
        <v>40013</v>
      </c>
      <c r="R507">
        <v>10146</v>
      </c>
      <c r="S507">
        <v>33479</v>
      </c>
      <c r="T507">
        <v>22853</v>
      </c>
      <c r="U507">
        <v>9412</v>
      </c>
      <c r="X507">
        <v>115903</v>
      </c>
      <c r="Y507" s="93">
        <v>4641</v>
      </c>
      <c r="AA507" s="1" t="s">
        <v>447</v>
      </c>
      <c r="AB507" s="93">
        <v>57830</v>
      </c>
    </row>
    <row r="508" spans="5:28" x14ac:dyDescent="0.25">
      <c r="E508" s="2">
        <v>507</v>
      </c>
      <c r="F508" s="1" t="s">
        <v>985</v>
      </c>
      <c r="G508" s="1" t="s">
        <v>448</v>
      </c>
      <c r="H508">
        <v>598</v>
      </c>
      <c r="I508">
        <v>5214</v>
      </c>
      <c r="J508" s="93">
        <v>34</v>
      </c>
      <c r="K508" s="93">
        <v>42</v>
      </c>
      <c r="L508" s="93">
        <v>1</v>
      </c>
      <c r="M508" s="93">
        <v>4550</v>
      </c>
      <c r="N508" s="93">
        <v>331</v>
      </c>
      <c r="O508" s="93">
        <v>2945</v>
      </c>
      <c r="P508">
        <v>2867</v>
      </c>
      <c r="Q508">
        <v>1278</v>
      </c>
      <c r="R508">
        <v>344</v>
      </c>
      <c r="S508">
        <v>845</v>
      </c>
      <c r="T508">
        <v>1934</v>
      </c>
      <c r="U508">
        <v>1411</v>
      </c>
      <c r="X508">
        <v>5812</v>
      </c>
      <c r="Y508" s="93">
        <v>854</v>
      </c>
      <c r="AA508" s="1" t="s">
        <v>448</v>
      </c>
      <c r="AB508" s="93">
        <v>2945</v>
      </c>
    </row>
    <row r="509" spans="5:28" x14ac:dyDescent="0.25">
      <c r="E509" s="2">
        <v>508</v>
      </c>
      <c r="F509" s="1" t="s">
        <v>986</v>
      </c>
      <c r="G509" s="1" t="s">
        <v>449</v>
      </c>
      <c r="H509">
        <v>57262</v>
      </c>
      <c r="I509">
        <v>67180</v>
      </c>
      <c r="J509" s="93">
        <v>1730</v>
      </c>
      <c r="K509" s="93">
        <v>2627</v>
      </c>
      <c r="L509" s="93">
        <v>164</v>
      </c>
      <c r="M509" s="93">
        <v>80203</v>
      </c>
      <c r="N509" s="93">
        <v>32950</v>
      </c>
      <c r="O509" s="93">
        <v>63746</v>
      </c>
      <c r="P509">
        <v>60696</v>
      </c>
      <c r="Q509">
        <v>39320</v>
      </c>
      <c r="R509">
        <v>10547</v>
      </c>
      <c r="S509">
        <v>33922</v>
      </c>
      <c r="T509">
        <v>27779</v>
      </c>
      <c r="U509">
        <v>12874</v>
      </c>
      <c r="X509">
        <v>124442</v>
      </c>
      <c r="Y509" s="93">
        <v>6768</v>
      </c>
      <c r="AA509" s="1" t="s">
        <v>449</v>
      </c>
      <c r="AB509" s="93">
        <v>63746</v>
      </c>
    </row>
    <row r="510" spans="5:28" x14ac:dyDescent="0.25">
      <c r="E510" s="2">
        <v>509</v>
      </c>
      <c r="F510" s="1" t="s">
        <v>987</v>
      </c>
      <c r="G510" s="1" t="s">
        <v>450</v>
      </c>
      <c r="H510">
        <v>45380</v>
      </c>
      <c r="I510">
        <v>48454</v>
      </c>
      <c r="J510" s="93">
        <v>1103</v>
      </c>
      <c r="K510" s="93">
        <v>3137</v>
      </c>
      <c r="L510" s="93">
        <v>677</v>
      </c>
      <c r="M510" s="93">
        <v>59551</v>
      </c>
      <c r="N510" s="93">
        <v>25387</v>
      </c>
      <c r="O510" s="93">
        <v>46749</v>
      </c>
      <c r="P510">
        <v>47085</v>
      </c>
      <c r="Q510">
        <v>26505</v>
      </c>
      <c r="R510">
        <v>10307</v>
      </c>
      <c r="S510">
        <v>27659</v>
      </c>
      <c r="T510">
        <v>20690</v>
      </c>
      <c r="U510">
        <v>8673</v>
      </c>
      <c r="X510">
        <v>93834</v>
      </c>
      <c r="Y510" s="93">
        <v>3979</v>
      </c>
      <c r="AA510" s="1" t="s">
        <v>450</v>
      </c>
      <c r="AB510" s="93">
        <v>46749</v>
      </c>
    </row>
    <row r="511" spans="5:28" x14ac:dyDescent="0.25">
      <c r="E511" s="2">
        <v>510</v>
      </c>
      <c r="F511" s="1" t="s">
        <v>988</v>
      </c>
      <c r="G511" s="1" t="s">
        <v>451</v>
      </c>
      <c r="H511">
        <v>5575</v>
      </c>
      <c r="I511">
        <v>23597</v>
      </c>
      <c r="J511" s="93">
        <v>69</v>
      </c>
      <c r="K511" s="93">
        <v>824</v>
      </c>
      <c r="L511" s="93">
        <v>28</v>
      </c>
      <c r="M511" s="93">
        <v>6913</v>
      </c>
      <c r="N511" s="93">
        <v>2771</v>
      </c>
      <c r="O511" s="93">
        <v>14870</v>
      </c>
      <c r="P511">
        <v>14302</v>
      </c>
      <c r="Q511">
        <v>6589</v>
      </c>
      <c r="R511">
        <v>2591</v>
      </c>
      <c r="S511">
        <v>6089</v>
      </c>
      <c r="T511">
        <v>10339</v>
      </c>
      <c r="U511">
        <v>3564</v>
      </c>
      <c r="X511">
        <v>29172</v>
      </c>
      <c r="Y511" s="93">
        <v>18567</v>
      </c>
      <c r="AA511" s="1" t="s">
        <v>451</v>
      </c>
      <c r="AB511" s="93">
        <v>14870</v>
      </c>
    </row>
    <row r="512" spans="5:28" x14ac:dyDescent="0.25">
      <c r="E512" s="2">
        <v>511</v>
      </c>
      <c r="F512" s="1" t="s">
        <v>989</v>
      </c>
      <c r="G512" s="1" t="s">
        <v>452</v>
      </c>
      <c r="H512">
        <v>5540</v>
      </c>
      <c r="I512">
        <v>58633</v>
      </c>
      <c r="J512" s="93">
        <v>155</v>
      </c>
      <c r="K512" s="93">
        <v>1035</v>
      </c>
      <c r="L512" s="93">
        <v>125</v>
      </c>
      <c r="M512" s="93">
        <v>50487</v>
      </c>
      <c r="N512" s="93">
        <v>4344</v>
      </c>
      <c r="O512" s="93">
        <v>34433</v>
      </c>
      <c r="P512">
        <v>29740</v>
      </c>
      <c r="Q512">
        <v>11291</v>
      </c>
      <c r="R512">
        <v>3027</v>
      </c>
      <c r="S512">
        <v>15137</v>
      </c>
      <c r="T512">
        <v>17653</v>
      </c>
      <c r="U512">
        <v>17065</v>
      </c>
      <c r="X512">
        <v>64173</v>
      </c>
      <c r="Y512" s="93">
        <v>8027</v>
      </c>
      <c r="AA512" s="1" t="s">
        <v>452</v>
      </c>
      <c r="AB512" s="93">
        <v>34433</v>
      </c>
    </row>
    <row r="513" spans="5:28" x14ac:dyDescent="0.25">
      <c r="E513" s="2">
        <v>512</v>
      </c>
      <c r="F513" s="1" t="s">
        <v>990</v>
      </c>
      <c r="G513" s="1" t="s">
        <v>453</v>
      </c>
      <c r="H513">
        <v>19585</v>
      </c>
      <c r="I513">
        <v>5960</v>
      </c>
      <c r="J513" s="93">
        <v>283</v>
      </c>
      <c r="K513" s="93">
        <v>1951</v>
      </c>
      <c r="L513" s="93">
        <v>12</v>
      </c>
      <c r="M513" s="93">
        <v>12579</v>
      </c>
      <c r="N513" s="93">
        <v>10540</v>
      </c>
      <c r="O513" s="93">
        <v>9812</v>
      </c>
      <c r="P513">
        <v>15733</v>
      </c>
      <c r="Q513">
        <v>7790</v>
      </c>
      <c r="R513">
        <v>3248</v>
      </c>
      <c r="S513">
        <v>8621</v>
      </c>
      <c r="T513">
        <v>4593</v>
      </c>
      <c r="U513">
        <v>1293</v>
      </c>
      <c r="X513">
        <v>25545</v>
      </c>
      <c r="Y513" s="93">
        <v>180</v>
      </c>
      <c r="AA513" s="1" t="s">
        <v>453</v>
      </c>
      <c r="AB513" s="93">
        <v>9812</v>
      </c>
    </row>
    <row r="514" spans="5:28" x14ac:dyDescent="0.25">
      <c r="E514" s="2">
        <v>513</v>
      </c>
      <c r="F514" s="1" t="s">
        <v>991</v>
      </c>
      <c r="G514" s="1" t="s">
        <v>454</v>
      </c>
      <c r="H514">
        <v>3579</v>
      </c>
      <c r="I514">
        <v>4877</v>
      </c>
      <c r="J514" s="93">
        <v>110</v>
      </c>
      <c r="K514" s="93">
        <v>77</v>
      </c>
      <c r="L514" s="93">
        <v>11</v>
      </c>
      <c r="M514" s="93">
        <v>6003</v>
      </c>
      <c r="N514" s="93">
        <v>2126</v>
      </c>
      <c r="O514" s="93">
        <v>4163</v>
      </c>
      <c r="P514">
        <v>4293</v>
      </c>
      <c r="Q514">
        <v>2945</v>
      </c>
      <c r="R514">
        <v>743</v>
      </c>
      <c r="S514">
        <v>2295</v>
      </c>
      <c r="T514">
        <v>1860</v>
      </c>
      <c r="U514">
        <v>613</v>
      </c>
      <c r="X514">
        <v>8456</v>
      </c>
      <c r="Y514" s="93">
        <v>129</v>
      </c>
      <c r="AA514" s="1" t="s">
        <v>454</v>
      </c>
      <c r="AB514" s="93">
        <v>4163</v>
      </c>
    </row>
    <row r="515" spans="5:28" x14ac:dyDescent="0.25">
      <c r="E515" s="2">
        <v>514</v>
      </c>
      <c r="F515" s="1" t="s">
        <v>992</v>
      </c>
      <c r="G515" s="1" t="s">
        <v>455</v>
      </c>
      <c r="H515">
        <v>41656</v>
      </c>
      <c r="I515">
        <v>9543</v>
      </c>
      <c r="J515" s="93">
        <v>629</v>
      </c>
      <c r="K515" s="93">
        <v>358</v>
      </c>
      <c r="L515" s="93">
        <v>40</v>
      </c>
      <c r="M515" s="93">
        <v>22399</v>
      </c>
      <c r="N515" s="93">
        <v>26109</v>
      </c>
      <c r="O515" s="93">
        <v>25700</v>
      </c>
      <c r="P515">
        <v>25499</v>
      </c>
      <c r="Q515">
        <v>17068</v>
      </c>
      <c r="R515">
        <v>5044</v>
      </c>
      <c r="S515">
        <v>14834</v>
      </c>
      <c r="T515">
        <v>10014</v>
      </c>
      <c r="U515">
        <v>4239</v>
      </c>
      <c r="X515">
        <v>51199</v>
      </c>
      <c r="Y515" s="93">
        <v>1664</v>
      </c>
      <c r="AA515" s="1" t="s">
        <v>455</v>
      </c>
      <c r="AB515" s="93">
        <v>25700</v>
      </c>
    </row>
    <row r="516" spans="5:28" x14ac:dyDescent="0.25">
      <c r="E516" s="2">
        <v>515</v>
      </c>
      <c r="F516" s="1" t="s">
        <v>993</v>
      </c>
      <c r="G516" s="1" t="s">
        <v>456</v>
      </c>
      <c r="H516">
        <v>475</v>
      </c>
      <c r="I516">
        <v>2492</v>
      </c>
      <c r="J516" s="93">
        <v>70</v>
      </c>
      <c r="K516" s="93">
        <v>206</v>
      </c>
      <c r="L516" s="93">
        <v>27</v>
      </c>
      <c r="M516" s="93">
        <v>2221</v>
      </c>
      <c r="N516" s="93">
        <v>322</v>
      </c>
      <c r="O516" s="93">
        <v>1478</v>
      </c>
      <c r="P516">
        <v>1489</v>
      </c>
      <c r="Q516">
        <v>809</v>
      </c>
      <c r="R516">
        <v>386</v>
      </c>
      <c r="S516">
        <v>660</v>
      </c>
      <c r="T516">
        <v>698</v>
      </c>
      <c r="U516">
        <v>414</v>
      </c>
      <c r="X516">
        <v>2967</v>
      </c>
      <c r="Y516" s="93">
        <v>121</v>
      </c>
      <c r="AA516" s="1" t="s">
        <v>456</v>
      </c>
      <c r="AB516" s="93">
        <v>1478</v>
      </c>
    </row>
    <row r="517" spans="5:28" x14ac:dyDescent="0.25">
      <c r="E517" s="2">
        <v>516</v>
      </c>
      <c r="F517" s="1" t="s">
        <v>994</v>
      </c>
      <c r="G517" s="1" t="s">
        <v>457</v>
      </c>
      <c r="H517">
        <v>56471</v>
      </c>
      <c r="I517">
        <v>49627</v>
      </c>
      <c r="J517" s="93">
        <v>1045</v>
      </c>
      <c r="K517" s="93">
        <v>4741</v>
      </c>
      <c r="L517" s="93">
        <v>198</v>
      </c>
      <c r="M517" s="93">
        <v>45432</v>
      </c>
      <c r="N517" s="93">
        <v>27349</v>
      </c>
      <c r="O517" s="93">
        <v>54939</v>
      </c>
      <c r="P517">
        <v>51159</v>
      </c>
      <c r="Q517">
        <v>27823</v>
      </c>
      <c r="R517">
        <v>9578</v>
      </c>
      <c r="S517">
        <v>28860</v>
      </c>
      <c r="T517">
        <v>26974</v>
      </c>
      <c r="U517">
        <v>12863</v>
      </c>
      <c r="X517">
        <v>106098</v>
      </c>
      <c r="Y517" s="93">
        <v>27333</v>
      </c>
      <c r="AA517" s="1" t="s">
        <v>457</v>
      </c>
      <c r="AB517" s="93">
        <v>54939</v>
      </c>
    </row>
    <row r="518" spans="5:28" x14ac:dyDescent="0.25">
      <c r="E518" s="2">
        <v>517</v>
      </c>
      <c r="F518" s="1" t="s">
        <v>995</v>
      </c>
      <c r="G518" s="1" t="s">
        <v>458</v>
      </c>
      <c r="H518">
        <v>3613</v>
      </c>
      <c r="I518">
        <v>30786</v>
      </c>
      <c r="J518" s="93">
        <v>103</v>
      </c>
      <c r="K518" s="93">
        <v>1115</v>
      </c>
      <c r="L518" s="93">
        <v>34</v>
      </c>
      <c r="M518" s="93">
        <v>28979</v>
      </c>
      <c r="N518" s="93">
        <v>2294</v>
      </c>
      <c r="O518" s="93">
        <v>15059</v>
      </c>
      <c r="P518">
        <v>19340</v>
      </c>
      <c r="Q518">
        <v>1676</v>
      </c>
      <c r="R518">
        <v>2309</v>
      </c>
      <c r="S518">
        <v>16228</v>
      </c>
      <c r="T518">
        <v>9061</v>
      </c>
      <c r="U518">
        <v>5125</v>
      </c>
      <c r="X518">
        <v>34399</v>
      </c>
      <c r="Y518" s="93">
        <v>1874</v>
      </c>
      <c r="AA518" s="1" t="s">
        <v>458</v>
      </c>
      <c r="AB518" s="93">
        <v>15059</v>
      </c>
    </row>
    <row r="519" spans="5:28" x14ac:dyDescent="0.25">
      <c r="E519" s="2">
        <v>518</v>
      </c>
      <c r="F519" s="1" t="s">
        <v>999</v>
      </c>
      <c r="G519" s="1" t="s">
        <v>462</v>
      </c>
      <c r="H519">
        <v>15282</v>
      </c>
      <c r="I519">
        <v>33462</v>
      </c>
      <c r="J519" s="93">
        <v>798</v>
      </c>
      <c r="K519" s="93">
        <v>2344</v>
      </c>
      <c r="L519" s="93">
        <v>534</v>
      </c>
      <c r="M519" s="93">
        <v>29521</v>
      </c>
      <c r="N519" s="93">
        <v>10441</v>
      </c>
      <c r="O519" s="93">
        <v>24657</v>
      </c>
      <c r="P519">
        <v>24087</v>
      </c>
      <c r="Q519">
        <v>13672</v>
      </c>
      <c r="R519">
        <v>3799</v>
      </c>
      <c r="S519">
        <v>15129</v>
      </c>
      <c r="T519">
        <v>11363</v>
      </c>
      <c r="U519">
        <v>4781</v>
      </c>
      <c r="X519">
        <v>48744</v>
      </c>
      <c r="Y519" s="93">
        <v>5106</v>
      </c>
      <c r="AA519" s="1" t="s">
        <v>462</v>
      </c>
      <c r="AB519" s="93">
        <v>24657</v>
      </c>
    </row>
    <row r="520" spans="5:28" x14ac:dyDescent="0.25">
      <c r="E520" s="2">
        <v>519</v>
      </c>
      <c r="F520" s="1" t="s">
        <v>996</v>
      </c>
      <c r="G520" s="1" t="s">
        <v>459</v>
      </c>
      <c r="H520">
        <v>533</v>
      </c>
      <c r="I520">
        <v>7737</v>
      </c>
      <c r="J520" s="93">
        <v>12</v>
      </c>
      <c r="K520" s="93">
        <v>98</v>
      </c>
      <c r="L520" s="93">
        <v>13</v>
      </c>
      <c r="M520" s="93">
        <v>7326</v>
      </c>
      <c r="N520" s="93">
        <v>331</v>
      </c>
      <c r="O520" s="93">
        <v>4245</v>
      </c>
      <c r="P520">
        <v>4025</v>
      </c>
      <c r="Q520">
        <v>1839</v>
      </c>
      <c r="R520">
        <v>377</v>
      </c>
      <c r="S520">
        <v>1380</v>
      </c>
      <c r="T520">
        <v>2917</v>
      </c>
      <c r="U520">
        <v>1757</v>
      </c>
      <c r="X520">
        <v>8270</v>
      </c>
      <c r="Y520" s="93">
        <v>490</v>
      </c>
      <c r="AA520" s="1" t="s">
        <v>459</v>
      </c>
      <c r="AB520" s="93">
        <v>4245</v>
      </c>
    </row>
    <row r="521" spans="5:28" x14ac:dyDescent="0.25">
      <c r="E521" s="2">
        <v>520</v>
      </c>
      <c r="F521" s="1" t="s">
        <v>997</v>
      </c>
      <c r="G521" s="1" t="s">
        <v>460</v>
      </c>
      <c r="H521">
        <v>21176</v>
      </c>
      <c r="I521">
        <v>68525</v>
      </c>
      <c r="J521" s="93">
        <v>397</v>
      </c>
      <c r="K521" s="93">
        <v>849</v>
      </c>
      <c r="L521" s="93">
        <v>361</v>
      </c>
      <c r="M521" s="93">
        <v>32037</v>
      </c>
      <c r="N521" s="93">
        <v>13460</v>
      </c>
      <c r="O521" s="93">
        <v>45347</v>
      </c>
      <c r="P521">
        <v>44354</v>
      </c>
      <c r="Q521">
        <v>22184</v>
      </c>
      <c r="R521">
        <v>7304</v>
      </c>
      <c r="S521">
        <v>24065</v>
      </c>
      <c r="T521">
        <v>23356</v>
      </c>
      <c r="U521">
        <v>12792</v>
      </c>
      <c r="X521">
        <v>89701</v>
      </c>
      <c r="Y521" s="93">
        <v>42597</v>
      </c>
      <c r="AA521" s="1" t="s">
        <v>460</v>
      </c>
      <c r="AB521" s="93">
        <v>45347</v>
      </c>
    </row>
    <row r="522" spans="5:28" x14ac:dyDescent="0.25">
      <c r="E522" s="2">
        <v>521</v>
      </c>
      <c r="F522" s="1" t="s">
        <v>998</v>
      </c>
      <c r="G522" s="1" t="s">
        <v>461</v>
      </c>
      <c r="H522">
        <v>1938</v>
      </c>
      <c r="I522">
        <v>287</v>
      </c>
      <c r="J522" s="93">
        <v>38</v>
      </c>
      <c r="K522" s="93">
        <v>21</v>
      </c>
      <c r="L522" s="93">
        <v>0</v>
      </c>
      <c r="M522" s="93">
        <v>1038</v>
      </c>
      <c r="N522" s="93">
        <v>1117</v>
      </c>
      <c r="O522" s="93">
        <v>1185</v>
      </c>
      <c r="P522">
        <v>1040</v>
      </c>
      <c r="Q522">
        <v>802</v>
      </c>
      <c r="R522">
        <v>197</v>
      </c>
      <c r="S522">
        <v>527</v>
      </c>
      <c r="T522">
        <v>449</v>
      </c>
      <c r="U522">
        <v>250</v>
      </c>
      <c r="X522">
        <v>2225</v>
      </c>
      <c r="Y522" s="93">
        <v>11</v>
      </c>
      <c r="AA522" s="1" t="s">
        <v>461</v>
      </c>
      <c r="AB522" s="93">
        <v>1185</v>
      </c>
    </row>
    <row r="523" spans="5:28" x14ac:dyDescent="0.25">
      <c r="E523" s="2">
        <v>522</v>
      </c>
      <c r="F523" s="1" t="s">
        <v>1000</v>
      </c>
      <c r="G523" s="1" t="s">
        <v>463</v>
      </c>
      <c r="H523">
        <v>620</v>
      </c>
      <c r="I523">
        <v>2836</v>
      </c>
      <c r="J523" s="93">
        <v>58</v>
      </c>
      <c r="K523" s="93">
        <v>41</v>
      </c>
      <c r="L523" s="93">
        <v>5</v>
      </c>
      <c r="M523" s="93">
        <v>2633</v>
      </c>
      <c r="N523" s="93">
        <v>516</v>
      </c>
      <c r="O523" s="93">
        <v>1791</v>
      </c>
      <c r="P523">
        <v>1665</v>
      </c>
      <c r="Q523">
        <v>1073</v>
      </c>
      <c r="R523">
        <v>272</v>
      </c>
      <c r="S523">
        <v>968</v>
      </c>
      <c r="T523">
        <v>783</v>
      </c>
      <c r="U523">
        <v>360</v>
      </c>
      <c r="X523">
        <v>3456</v>
      </c>
      <c r="Y523" s="93">
        <v>203</v>
      </c>
      <c r="AA523" s="1" t="s">
        <v>463</v>
      </c>
      <c r="AB523" s="93">
        <v>1791</v>
      </c>
    </row>
    <row r="524" spans="5:28" x14ac:dyDescent="0.25">
      <c r="E524" s="2">
        <v>523</v>
      </c>
      <c r="F524" s="1" t="s">
        <v>1001</v>
      </c>
      <c r="G524" s="1" t="s">
        <v>464</v>
      </c>
      <c r="H524">
        <v>56081</v>
      </c>
      <c r="I524">
        <v>29250</v>
      </c>
      <c r="J524" s="93">
        <v>1093</v>
      </c>
      <c r="K524" s="93">
        <v>1092</v>
      </c>
      <c r="L524" s="93">
        <v>123</v>
      </c>
      <c r="M524" s="93">
        <v>55117</v>
      </c>
      <c r="N524" s="93">
        <v>24644</v>
      </c>
      <c r="O524" s="93">
        <v>43980</v>
      </c>
      <c r="P524">
        <v>41351</v>
      </c>
      <c r="Q524">
        <v>23163</v>
      </c>
      <c r="R524">
        <v>7721</v>
      </c>
      <c r="S524">
        <v>23627</v>
      </c>
      <c r="T524">
        <v>20819</v>
      </c>
      <c r="U524">
        <v>10001</v>
      </c>
      <c r="X524">
        <v>85331</v>
      </c>
      <c r="Y524" s="93">
        <v>3262</v>
      </c>
      <c r="AA524" s="1" t="s">
        <v>464</v>
      </c>
      <c r="AB524" s="93">
        <v>43980</v>
      </c>
    </row>
    <row r="525" spans="5:28" x14ac:dyDescent="0.25">
      <c r="E525" s="2">
        <v>524</v>
      </c>
      <c r="F525" s="1" t="s">
        <v>1002</v>
      </c>
      <c r="G525" s="1" t="s">
        <v>465</v>
      </c>
      <c r="H525">
        <v>11363</v>
      </c>
      <c r="I525">
        <v>20813</v>
      </c>
      <c r="J525" s="93">
        <v>376</v>
      </c>
      <c r="K525" s="93">
        <v>1065</v>
      </c>
      <c r="L525" s="93">
        <v>69</v>
      </c>
      <c r="M525" s="93">
        <v>22372</v>
      </c>
      <c r="N525" s="93">
        <v>6840</v>
      </c>
      <c r="O525" s="93">
        <v>16281</v>
      </c>
      <c r="P525">
        <v>15895</v>
      </c>
      <c r="Q525">
        <v>9515</v>
      </c>
      <c r="R525">
        <v>2707</v>
      </c>
      <c r="S525">
        <v>8346</v>
      </c>
      <c r="T525">
        <v>8194</v>
      </c>
      <c r="U525">
        <v>3414</v>
      </c>
      <c r="X525">
        <v>32176</v>
      </c>
      <c r="Y525" s="93">
        <v>1454</v>
      </c>
      <c r="AA525" s="1" t="s">
        <v>465</v>
      </c>
      <c r="AB525" s="93">
        <v>16281</v>
      </c>
    </row>
    <row r="526" spans="5:28" x14ac:dyDescent="0.25">
      <c r="E526" s="2">
        <v>525</v>
      </c>
      <c r="F526" s="1" t="s">
        <v>1003</v>
      </c>
      <c r="G526" s="1" t="s">
        <v>466</v>
      </c>
      <c r="H526">
        <v>3891</v>
      </c>
      <c r="I526">
        <v>1232</v>
      </c>
      <c r="J526" s="93">
        <v>55</v>
      </c>
      <c r="K526" s="93">
        <v>59</v>
      </c>
      <c r="L526" s="93">
        <v>4</v>
      </c>
      <c r="M526" s="93">
        <v>2785</v>
      </c>
      <c r="N526" s="93">
        <v>2126</v>
      </c>
      <c r="O526" s="93">
        <v>2455</v>
      </c>
      <c r="P526">
        <v>2668</v>
      </c>
      <c r="Q526">
        <v>1795</v>
      </c>
      <c r="R526">
        <v>494</v>
      </c>
      <c r="S526">
        <v>1442</v>
      </c>
      <c r="T526">
        <v>965</v>
      </c>
      <c r="U526">
        <v>427</v>
      </c>
      <c r="X526">
        <v>5123</v>
      </c>
      <c r="Y526" s="93">
        <v>94</v>
      </c>
      <c r="AA526" s="1" t="s">
        <v>466</v>
      </c>
      <c r="AB526" s="93">
        <v>2455</v>
      </c>
    </row>
    <row r="527" spans="5:28" x14ac:dyDescent="0.25">
      <c r="E527" s="2">
        <v>526</v>
      </c>
      <c r="F527" s="1" t="s">
        <v>1004</v>
      </c>
      <c r="G527" s="1" t="s">
        <v>467</v>
      </c>
      <c r="H527">
        <v>1008</v>
      </c>
      <c r="I527">
        <v>3880</v>
      </c>
      <c r="J527" s="93">
        <v>216</v>
      </c>
      <c r="K527" s="93">
        <v>34</v>
      </c>
      <c r="L527" s="93">
        <v>5</v>
      </c>
      <c r="M527" s="93">
        <v>3862</v>
      </c>
      <c r="N527" s="93">
        <v>703</v>
      </c>
      <c r="O527" s="93">
        <v>2561</v>
      </c>
      <c r="P527">
        <v>2327</v>
      </c>
      <c r="Q527">
        <v>1324</v>
      </c>
      <c r="R527">
        <v>358</v>
      </c>
      <c r="S527">
        <v>1191</v>
      </c>
      <c r="T527">
        <v>1273</v>
      </c>
      <c r="U527">
        <v>742</v>
      </c>
      <c r="X527">
        <v>4888</v>
      </c>
      <c r="Y527" s="93">
        <v>68</v>
      </c>
      <c r="AA527" s="1" t="s">
        <v>467</v>
      </c>
      <c r="AB527" s="93">
        <v>2561</v>
      </c>
    </row>
    <row r="528" spans="5:28" x14ac:dyDescent="0.25">
      <c r="E528" s="2">
        <v>527</v>
      </c>
      <c r="F528" s="1" t="s">
        <v>1005</v>
      </c>
      <c r="G528" s="1" t="s">
        <v>468</v>
      </c>
      <c r="H528">
        <v>2020</v>
      </c>
      <c r="I528">
        <v>4146</v>
      </c>
      <c r="J528" s="93">
        <v>138</v>
      </c>
      <c r="K528" s="93">
        <v>78</v>
      </c>
      <c r="L528" s="93">
        <v>11</v>
      </c>
      <c r="M528" s="93">
        <v>4304</v>
      </c>
      <c r="N528" s="93">
        <v>1323</v>
      </c>
      <c r="O528" s="93">
        <v>3123</v>
      </c>
      <c r="P528">
        <v>3043</v>
      </c>
      <c r="Q528">
        <v>1882</v>
      </c>
      <c r="R528">
        <v>515</v>
      </c>
      <c r="S528">
        <v>1542</v>
      </c>
      <c r="T528">
        <v>1445</v>
      </c>
      <c r="U528">
        <v>782</v>
      </c>
      <c r="X528">
        <v>6166</v>
      </c>
      <c r="Y528" s="93">
        <v>312</v>
      </c>
      <c r="AA528" s="1" t="s">
        <v>468</v>
      </c>
      <c r="AB528" s="93">
        <v>3123</v>
      </c>
    </row>
    <row r="529" spans="5:28" x14ac:dyDescent="0.25">
      <c r="E529" s="2">
        <v>528</v>
      </c>
      <c r="F529" s="1" t="s">
        <v>1006</v>
      </c>
      <c r="G529" s="1" t="s">
        <v>469</v>
      </c>
      <c r="H529">
        <v>8511</v>
      </c>
      <c r="I529">
        <v>18290</v>
      </c>
      <c r="J529" s="93">
        <v>594</v>
      </c>
      <c r="K529" s="93">
        <v>227</v>
      </c>
      <c r="L529" s="93">
        <v>51</v>
      </c>
      <c r="M529" s="93">
        <v>19798</v>
      </c>
      <c r="N529" s="93">
        <v>5321</v>
      </c>
      <c r="O529" s="93">
        <v>13635</v>
      </c>
      <c r="P529">
        <v>13166</v>
      </c>
      <c r="Q529">
        <v>7943</v>
      </c>
      <c r="R529">
        <v>1792</v>
      </c>
      <c r="S529">
        <v>6833</v>
      </c>
      <c r="T529">
        <v>7301</v>
      </c>
      <c r="U529">
        <v>2932</v>
      </c>
      <c r="X529">
        <v>26801</v>
      </c>
      <c r="Y529" s="93">
        <v>810</v>
      </c>
      <c r="AA529" s="1" t="s">
        <v>469</v>
      </c>
      <c r="AB529" s="93">
        <v>13635</v>
      </c>
    </row>
    <row r="530" spans="5:28" x14ac:dyDescent="0.25">
      <c r="E530" s="2">
        <v>529</v>
      </c>
      <c r="F530" s="1" t="s">
        <v>1007</v>
      </c>
      <c r="G530" s="1" t="s">
        <v>470</v>
      </c>
      <c r="H530">
        <v>3469</v>
      </c>
      <c r="I530">
        <v>3155</v>
      </c>
      <c r="J530" s="93">
        <v>56</v>
      </c>
      <c r="K530" s="93">
        <v>43</v>
      </c>
      <c r="L530" s="93">
        <v>7</v>
      </c>
      <c r="M530" s="93">
        <v>4635</v>
      </c>
      <c r="N530" s="93">
        <v>1820</v>
      </c>
      <c r="O530" s="93">
        <v>3273</v>
      </c>
      <c r="P530">
        <v>3351</v>
      </c>
      <c r="Q530">
        <v>1846</v>
      </c>
      <c r="R530">
        <v>602</v>
      </c>
      <c r="S530">
        <v>1707</v>
      </c>
      <c r="T530">
        <v>1868</v>
      </c>
      <c r="U530">
        <v>601</v>
      </c>
      <c r="X530">
        <v>6624</v>
      </c>
      <c r="Y530" s="93">
        <v>63</v>
      </c>
      <c r="AA530" s="1" t="s">
        <v>470</v>
      </c>
      <c r="AB530" s="93">
        <v>3273</v>
      </c>
    </row>
    <row r="531" spans="5:28" x14ac:dyDescent="0.25">
      <c r="E531" s="2">
        <v>530</v>
      </c>
      <c r="F531" s="1" t="s">
        <v>1008</v>
      </c>
      <c r="G531" s="1" t="s">
        <v>471</v>
      </c>
      <c r="H531">
        <v>6381</v>
      </c>
      <c r="I531">
        <v>898</v>
      </c>
      <c r="J531" s="93">
        <v>108</v>
      </c>
      <c r="K531" s="93">
        <v>37</v>
      </c>
      <c r="L531" s="93">
        <v>9</v>
      </c>
      <c r="M531" s="93">
        <v>3691</v>
      </c>
      <c r="N531" s="93">
        <v>3382</v>
      </c>
      <c r="O531" s="93">
        <v>3598</v>
      </c>
      <c r="P531">
        <v>3681</v>
      </c>
      <c r="Q531">
        <v>2787</v>
      </c>
      <c r="R531">
        <v>696</v>
      </c>
      <c r="S531">
        <v>1883</v>
      </c>
      <c r="T531">
        <v>1382</v>
      </c>
      <c r="U531">
        <v>531</v>
      </c>
      <c r="X531">
        <v>7279</v>
      </c>
      <c r="Y531" s="93">
        <v>52</v>
      </c>
      <c r="AA531" s="1" t="s">
        <v>471</v>
      </c>
      <c r="AB531" s="93">
        <v>3598</v>
      </c>
    </row>
    <row r="532" spans="5:28" x14ac:dyDescent="0.25">
      <c r="E532" s="2">
        <v>531</v>
      </c>
      <c r="F532" s="1" t="s">
        <v>1009</v>
      </c>
      <c r="G532" s="1" t="s">
        <v>472</v>
      </c>
      <c r="H532">
        <v>26289</v>
      </c>
      <c r="I532">
        <v>29179</v>
      </c>
      <c r="J532" s="93">
        <v>726</v>
      </c>
      <c r="K532" s="93">
        <v>855</v>
      </c>
      <c r="L532" s="93">
        <v>169</v>
      </c>
      <c r="M532" s="93">
        <v>34904</v>
      </c>
      <c r="N532" s="93">
        <v>15356</v>
      </c>
      <c r="O532" s="93">
        <v>28151</v>
      </c>
      <c r="P532">
        <v>27317</v>
      </c>
      <c r="Q532">
        <v>16023</v>
      </c>
      <c r="R532">
        <v>4784</v>
      </c>
      <c r="S532">
        <v>15254</v>
      </c>
      <c r="T532">
        <v>13383</v>
      </c>
      <c r="U532">
        <v>6024</v>
      </c>
      <c r="X532">
        <v>55468</v>
      </c>
      <c r="Y532" s="93">
        <v>3458</v>
      </c>
      <c r="AA532" s="1" t="s">
        <v>472</v>
      </c>
      <c r="AB532" s="93">
        <v>28151</v>
      </c>
    </row>
    <row r="533" spans="5:28" x14ac:dyDescent="0.25">
      <c r="E533" s="2">
        <v>532</v>
      </c>
      <c r="F533" s="1" t="s">
        <v>1010</v>
      </c>
      <c r="G533" s="1" t="s">
        <v>473</v>
      </c>
      <c r="H533">
        <v>243</v>
      </c>
      <c r="I533">
        <v>5044</v>
      </c>
      <c r="J533" s="93">
        <v>4</v>
      </c>
      <c r="K533" s="93">
        <v>23</v>
      </c>
      <c r="L533" s="93">
        <v>4</v>
      </c>
      <c r="M533" s="93">
        <v>4717</v>
      </c>
      <c r="N533" s="93">
        <v>207</v>
      </c>
      <c r="O533" s="93">
        <v>2706</v>
      </c>
      <c r="P533">
        <v>2581</v>
      </c>
      <c r="Q533">
        <v>1319</v>
      </c>
      <c r="R533">
        <v>168</v>
      </c>
      <c r="S533">
        <v>823</v>
      </c>
      <c r="T533">
        <v>1909</v>
      </c>
      <c r="U533">
        <v>1068</v>
      </c>
      <c r="X533">
        <v>5287</v>
      </c>
      <c r="Y533" s="93">
        <v>332</v>
      </c>
      <c r="AA533" s="1" t="s">
        <v>473</v>
      </c>
      <c r="AB533" s="93">
        <v>2706</v>
      </c>
    </row>
    <row r="534" spans="5:28" x14ac:dyDescent="0.25">
      <c r="E534" s="2">
        <v>533</v>
      </c>
      <c r="F534" s="1" t="s">
        <v>1011</v>
      </c>
      <c r="G534" s="1" t="s">
        <v>1173</v>
      </c>
      <c r="H534">
        <v>9220</v>
      </c>
      <c r="I534">
        <v>55014</v>
      </c>
      <c r="J534" s="93">
        <v>230</v>
      </c>
      <c r="K534" s="93">
        <v>835</v>
      </c>
      <c r="L534" s="93">
        <v>85</v>
      </c>
      <c r="M534" s="93">
        <v>48246</v>
      </c>
      <c r="N534" s="93">
        <v>4808</v>
      </c>
      <c r="O534" s="93">
        <v>32975</v>
      </c>
      <c r="P534">
        <v>31259</v>
      </c>
      <c r="Q534">
        <v>16768</v>
      </c>
      <c r="R534">
        <v>4598</v>
      </c>
      <c r="S534">
        <v>13848</v>
      </c>
      <c r="T534">
        <v>21414</v>
      </c>
      <c r="U534">
        <v>7606</v>
      </c>
      <c r="X534">
        <v>64234</v>
      </c>
      <c r="Y534" s="93">
        <v>10030</v>
      </c>
      <c r="AA534" s="1" t="s">
        <v>1173</v>
      </c>
      <c r="AB534" s="93">
        <v>32975</v>
      </c>
    </row>
    <row r="535" spans="5:28" x14ac:dyDescent="0.25">
      <c r="E535" s="2">
        <v>534</v>
      </c>
      <c r="F535" s="1" t="s">
        <v>1012</v>
      </c>
      <c r="G535" s="1" t="s">
        <v>474</v>
      </c>
      <c r="H535">
        <v>289</v>
      </c>
      <c r="I535">
        <v>2644</v>
      </c>
      <c r="J535" s="93">
        <v>30</v>
      </c>
      <c r="K535" s="93">
        <v>38</v>
      </c>
      <c r="L535" s="93">
        <v>0</v>
      </c>
      <c r="M535" s="93">
        <v>2623</v>
      </c>
      <c r="N535" s="93">
        <v>193</v>
      </c>
      <c r="O535" s="93">
        <v>1241</v>
      </c>
      <c r="P535">
        <v>1692</v>
      </c>
      <c r="Q535">
        <v>243</v>
      </c>
      <c r="R535">
        <v>69</v>
      </c>
      <c r="S535">
        <v>426</v>
      </c>
      <c r="T535">
        <v>767</v>
      </c>
      <c r="U535">
        <v>1428</v>
      </c>
      <c r="X535">
        <v>2933</v>
      </c>
      <c r="Y535" s="93">
        <v>49</v>
      </c>
      <c r="AA535" s="1" t="s">
        <v>474</v>
      </c>
      <c r="AB535" s="93">
        <v>1241</v>
      </c>
    </row>
    <row r="536" spans="5:28" x14ac:dyDescent="0.25">
      <c r="E536" s="2">
        <v>535</v>
      </c>
      <c r="F536" s="1" t="s">
        <v>1013</v>
      </c>
      <c r="G536" s="1" t="s">
        <v>475</v>
      </c>
      <c r="H536">
        <v>753</v>
      </c>
      <c r="I536">
        <v>7012</v>
      </c>
      <c r="J536" s="93">
        <v>491</v>
      </c>
      <c r="K536" s="93">
        <v>57</v>
      </c>
      <c r="L536" s="93">
        <v>9</v>
      </c>
      <c r="M536" s="93">
        <v>6495</v>
      </c>
      <c r="N536" s="93">
        <v>619</v>
      </c>
      <c r="O536" s="93">
        <v>4098</v>
      </c>
      <c r="P536">
        <v>3667</v>
      </c>
      <c r="Q536">
        <v>1950</v>
      </c>
      <c r="R536">
        <v>599</v>
      </c>
      <c r="S536">
        <v>1603</v>
      </c>
      <c r="T536">
        <v>2119</v>
      </c>
      <c r="U536">
        <v>1494</v>
      </c>
      <c r="X536">
        <v>7765</v>
      </c>
      <c r="Y536" s="93">
        <v>94</v>
      </c>
      <c r="AA536" s="1" t="s">
        <v>475</v>
      </c>
      <c r="AB536" s="93">
        <v>4098</v>
      </c>
    </row>
    <row r="537" spans="5:28" x14ac:dyDescent="0.25">
      <c r="E537" s="2">
        <v>536</v>
      </c>
      <c r="F537" s="1" t="s">
        <v>1014</v>
      </c>
      <c r="G537" s="1" t="s">
        <v>476</v>
      </c>
      <c r="H537">
        <v>18413</v>
      </c>
      <c r="I537">
        <v>46512</v>
      </c>
      <c r="J537" s="93">
        <v>909</v>
      </c>
      <c r="K537" s="93">
        <v>1591</v>
      </c>
      <c r="L537" s="93">
        <v>228</v>
      </c>
      <c r="M537" s="93">
        <v>37382</v>
      </c>
      <c r="N537" s="93">
        <v>13625</v>
      </c>
      <c r="O537" s="93">
        <v>32804</v>
      </c>
      <c r="P537">
        <v>32121</v>
      </c>
      <c r="Q537">
        <v>19349</v>
      </c>
      <c r="R537">
        <v>5595</v>
      </c>
      <c r="S537">
        <v>17575</v>
      </c>
      <c r="T537">
        <v>14810</v>
      </c>
      <c r="U537">
        <v>7596</v>
      </c>
      <c r="X537">
        <v>64925</v>
      </c>
      <c r="Y537" s="93">
        <v>11190</v>
      </c>
      <c r="AA537" s="1" t="s">
        <v>476</v>
      </c>
      <c r="AB537" s="93">
        <v>32804</v>
      </c>
    </row>
    <row r="538" spans="5:28" x14ac:dyDescent="0.25">
      <c r="E538" s="2">
        <v>537</v>
      </c>
      <c r="F538" s="1" t="s">
        <v>1015</v>
      </c>
      <c r="G538" s="1" t="s">
        <v>477</v>
      </c>
      <c r="H538">
        <v>13943</v>
      </c>
      <c r="I538">
        <v>37424</v>
      </c>
      <c r="J538" s="93">
        <v>485</v>
      </c>
      <c r="K538" s="93">
        <v>837</v>
      </c>
      <c r="L538" s="93">
        <v>74</v>
      </c>
      <c r="M538" s="93">
        <v>40824</v>
      </c>
      <c r="N538" s="93">
        <v>7716</v>
      </c>
      <c r="O538" s="93">
        <v>26102</v>
      </c>
      <c r="P538">
        <v>25265</v>
      </c>
      <c r="Q538">
        <v>14221</v>
      </c>
      <c r="R538">
        <v>3712</v>
      </c>
      <c r="S538">
        <v>12536</v>
      </c>
      <c r="T538">
        <v>14064</v>
      </c>
      <c r="U538">
        <v>6834</v>
      </c>
      <c r="X538">
        <v>51367</v>
      </c>
      <c r="Y538" s="93">
        <v>1431</v>
      </c>
      <c r="AA538" s="1" t="s">
        <v>477</v>
      </c>
      <c r="AB538" s="93">
        <v>26102</v>
      </c>
    </row>
    <row r="539" spans="5:28" x14ac:dyDescent="0.25">
      <c r="E539" s="2">
        <v>538</v>
      </c>
      <c r="F539" s="1" t="s">
        <v>1016</v>
      </c>
      <c r="G539" s="1" t="s">
        <v>478</v>
      </c>
      <c r="H539">
        <v>3679</v>
      </c>
      <c r="I539">
        <v>17021</v>
      </c>
      <c r="J539" s="93">
        <v>232</v>
      </c>
      <c r="K539" s="93">
        <v>666</v>
      </c>
      <c r="L539" s="93">
        <v>44</v>
      </c>
      <c r="M539" s="93">
        <v>17280</v>
      </c>
      <c r="N539" s="93">
        <v>2009</v>
      </c>
      <c r="O539" s="93">
        <v>10633</v>
      </c>
      <c r="P539">
        <v>10067</v>
      </c>
      <c r="Q539">
        <v>5211</v>
      </c>
      <c r="R539">
        <v>1498</v>
      </c>
      <c r="S539">
        <v>4676</v>
      </c>
      <c r="T539">
        <v>5495</v>
      </c>
      <c r="U539">
        <v>3820</v>
      </c>
      <c r="X539">
        <v>20700</v>
      </c>
      <c r="Y539" s="93">
        <v>469</v>
      </c>
      <c r="AA539" s="1" t="s">
        <v>478</v>
      </c>
      <c r="AB539" s="93">
        <v>10633</v>
      </c>
    </row>
    <row r="540" spans="5:28" x14ac:dyDescent="0.25">
      <c r="E540" s="2">
        <v>539</v>
      </c>
      <c r="F540" s="2">
        <v>0</v>
      </c>
      <c r="G540" s="1" t="s">
        <v>1150</v>
      </c>
    </row>
    <row r="541" spans="5:28" x14ac:dyDescent="0.25">
      <c r="H541">
        <f>SUM(H2:H540)</f>
        <v>14013719</v>
      </c>
      <c r="I541">
        <f>SUM(I2:I540)</f>
        <v>23240237</v>
      </c>
      <c r="J541" s="10">
        <f>SUM(J2:J539)</f>
        <v>362801</v>
      </c>
      <c r="K541">
        <f>SUM(K2:K540)</f>
        <v>2299072</v>
      </c>
      <c r="L541">
        <f>SUM(L2:L539)</f>
        <v>144386</v>
      </c>
      <c r="M541">
        <f>SUM(M2:M539)</f>
        <v>21453934</v>
      </c>
      <c r="N541">
        <f>SUM(N2:N539)</f>
        <v>8132756</v>
      </c>
      <c r="O541">
        <f>SUM(O2:O540)</f>
        <v>18736126</v>
      </c>
      <c r="P541">
        <f>SUM(P2:P540)</f>
        <v>18517830</v>
      </c>
      <c r="Q541">
        <f>SUM(Q2:Q539)</f>
        <v>9870911</v>
      </c>
      <c r="R541">
        <f>SUM(R2:R539)</f>
        <v>3347080</v>
      </c>
      <c r="S541">
        <f>SUM(S2:S539)</f>
        <v>10500587</v>
      </c>
      <c r="T541">
        <f>SUM(T2:T539)</f>
        <v>9288864</v>
      </c>
      <c r="U541">
        <f>SUM(U2:U539)</f>
        <v>4246514</v>
      </c>
      <c r="Y541">
        <f>SUM(Y2:Y540)</f>
        <v>4861007</v>
      </c>
    </row>
    <row r="542" spans="5:28" x14ac:dyDescent="0.25">
      <c r="I542" s="11">
        <f>SUM(H541:I541)</f>
        <v>37253956</v>
      </c>
      <c r="N542" s="11">
        <f>SUM(J541:N541)+Y541</f>
        <v>37253956</v>
      </c>
      <c r="P542" s="11">
        <f>SUM(O541:P541)</f>
        <v>37253956</v>
      </c>
      <c r="U542" s="11">
        <f>SUM(Q541:U541)</f>
        <v>37253956</v>
      </c>
      <c r="X542" s="11">
        <f>SUM(X2:X541)</f>
        <v>37253956</v>
      </c>
    </row>
    <row r="543" spans="5:28" x14ac:dyDescent="0.25">
      <c r="I543" s="11">
        <f>N542-I542</f>
        <v>0</v>
      </c>
      <c r="P543" s="11">
        <f>P542-U542</f>
        <v>0</v>
      </c>
    </row>
  </sheetData>
  <sortState ref="AA60:AB539">
    <sortCondition ref="AA2:AA48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Demographic Analysis Form</vt:lpstr>
      <vt:lpstr>Sheet1</vt:lpstr>
      <vt:lpstr>'Demographic Analysis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Gemignani, Nancy</dc:creator>
  <cp:lastModifiedBy>cdifranc</cp:lastModifiedBy>
  <cp:lastPrinted>2013-06-14T17:39:18Z</cp:lastPrinted>
  <dcterms:created xsi:type="dcterms:W3CDTF">2012-12-27T17:45:15Z</dcterms:created>
  <dcterms:modified xsi:type="dcterms:W3CDTF">2013-12-02T19:37:39Z</dcterms:modified>
</cp:coreProperties>
</file>