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600" tabRatio="935" activeTab="5"/>
  </bookViews>
  <sheets>
    <sheet name="Population" sheetId="1" r:id="rId1"/>
    <sheet name="Employment" sheetId="2" r:id="rId2"/>
    <sheet name="Overcrowding" sheetId="12" r:id="rId3"/>
    <sheet name="Overpayment" sheetId="19" r:id="rId4"/>
    <sheet name="Households" sheetId="6" r:id="rId5"/>
    <sheet name="Housing Stock" sheetId="18" r:id="rId6"/>
    <sheet name="Disability" sheetId="5" r:id="rId7"/>
    <sheet name="Disability_SB812" sheetId="21" r:id="rId8"/>
    <sheet name="Farm Workers" sheetId="7" r:id="rId9"/>
    <sheet name="Homeless" sheetId="9" r:id="rId10"/>
    <sheet name=" Assisted Units" sheetId="22" r:id="rId11"/>
    <sheet name="DOF E5" sheetId="17" state="hidden" r:id="rId12"/>
    <sheet name="Sheet1" sheetId="20" r:id="rId13"/>
  </sheets>
  <definedNames>
    <definedName name="_xlnm._FilterDatabase" localSheetId="7" hidden="1">Disability_SB812!$A$8:$D$503</definedName>
    <definedName name="_xlnm.Print_Area" localSheetId="10">' Assisted Units'!$A$1:$O$231</definedName>
    <definedName name="_xlnm.Print_Area" localSheetId="7">Disability_SB812!$A$1:$G$503</definedName>
    <definedName name="_xlnm.Print_Area" localSheetId="1">Employment!$A$2:$AI$20</definedName>
    <definedName name="_xlnm.Print_Area" localSheetId="8">'Farm Workers'!$A$1:$E$25</definedName>
    <definedName name="_xlnm.Print_Area" localSheetId="9">Homeless!$A$1:$H$25</definedName>
    <definedName name="_xlnm.Print_Area" localSheetId="4">Households!$A$1:$AZ$85</definedName>
    <definedName name="_xlnm.Print_Area" localSheetId="5">'Housing Stock'!$A$1:$S$22,'Housing Stock'!$A$25:$M$74</definedName>
    <definedName name="_xlnm.Print_Area" localSheetId="2">Overcrowding!$A$1:$U$25</definedName>
    <definedName name="_xlnm.Print_Area" localSheetId="3">Overpayment!$A$1:$DI$15</definedName>
    <definedName name="_xlnm.Print_Area" localSheetId="0">Population!$A$1:$J$82</definedName>
    <definedName name="_xlnm.Print_Titles" localSheetId="10">' Assisted Units'!$A:$A</definedName>
    <definedName name="_xlnm.Print_Titles" localSheetId="6">Disability!$A:$A</definedName>
    <definedName name="_xlnm.Print_Titles" localSheetId="7">Disability_SB812!$1:$7</definedName>
    <definedName name="_xlnm.Print_Titles" localSheetId="1">Employment!$A:$A</definedName>
    <definedName name="_xlnm.Print_Titles" localSheetId="4">Households!$A:$A</definedName>
    <definedName name="_xlnm.Print_Titles" localSheetId="2">Overcrowding!$A:$D</definedName>
    <definedName name="_xlnm.Print_Titles" localSheetId="3">Overpayment!$A:$A,Overpayment!$1:$2</definedName>
  </definedNames>
  <calcPr calcId="162913"/>
</workbook>
</file>

<file path=xl/calcChain.xml><?xml version="1.0" encoding="utf-8"?>
<calcChain xmlns="http://schemas.openxmlformats.org/spreadsheetml/2006/main">
  <c r="G9" i="1" l="1"/>
  <c r="G8" i="1"/>
  <c r="H8" i="1" s="1"/>
  <c r="E9" i="9" l="1"/>
  <c r="D9" i="9"/>
  <c r="C9" i="9"/>
  <c r="B9" i="9"/>
  <c r="AR34" i="5" l="1"/>
  <c r="AR33" i="5"/>
  <c r="AR32" i="5"/>
  <c r="AR31" i="5"/>
  <c r="AR30" i="5"/>
  <c r="AR29" i="5"/>
  <c r="AR28" i="5"/>
  <c r="AR27" i="5"/>
  <c r="AR26" i="5"/>
  <c r="AR25" i="5"/>
  <c r="AR24" i="5"/>
  <c r="AR23" i="5"/>
  <c r="AR22" i="5"/>
  <c r="AR21" i="5"/>
  <c r="AS21" i="5" s="1"/>
  <c r="C21" i="5"/>
  <c r="E21" i="5"/>
  <c r="C22" i="5"/>
  <c r="E22" i="5"/>
  <c r="C23" i="5"/>
  <c r="E23" i="5"/>
  <c r="C24" i="5"/>
  <c r="E24" i="5"/>
  <c r="C25" i="5"/>
  <c r="E25" i="5"/>
  <c r="C26" i="5"/>
  <c r="E26" i="5"/>
  <c r="C27" i="5"/>
  <c r="E27" i="5"/>
  <c r="C28" i="5"/>
  <c r="E28" i="5"/>
  <c r="C29" i="5"/>
  <c r="E29" i="5"/>
  <c r="C30" i="5"/>
  <c r="E30" i="5"/>
  <c r="C31" i="5"/>
  <c r="E31" i="5"/>
  <c r="C32" i="5"/>
  <c r="E32" i="5"/>
  <c r="C33" i="5"/>
  <c r="E33" i="5"/>
  <c r="C34" i="5"/>
  <c r="E34" i="5"/>
  <c r="AR9" i="5"/>
  <c r="AS9" i="5" s="1"/>
  <c r="AR8" i="5"/>
  <c r="AR7" i="5"/>
  <c r="AR6" i="5"/>
  <c r="AQ9" i="5"/>
  <c r="AQ8" i="5"/>
  <c r="AQ7" i="5"/>
  <c r="AQ6" i="5"/>
  <c r="C6" i="5"/>
  <c r="C7" i="5"/>
  <c r="C8" i="5"/>
  <c r="AQ34" i="5"/>
  <c r="AQ33" i="5"/>
  <c r="AQ32" i="5"/>
  <c r="AQ31" i="5"/>
  <c r="AQ30" i="5"/>
  <c r="AQ29" i="5"/>
  <c r="AQ28" i="5"/>
  <c r="AQ27" i="5"/>
  <c r="AQ26" i="5"/>
  <c r="AQ25" i="5"/>
  <c r="AQ24" i="5"/>
  <c r="AQ23" i="5"/>
  <c r="AQ22" i="5"/>
  <c r="AQ21" i="5"/>
  <c r="AO34" i="5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M34" i="5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K34" i="5"/>
  <c r="AK33" i="5"/>
  <c r="AK32" i="5"/>
  <c r="AK31" i="5"/>
  <c r="AK30" i="5"/>
  <c r="AK29" i="5"/>
  <c r="AK28" i="5"/>
  <c r="AK27" i="5"/>
  <c r="AK26" i="5"/>
  <c r="AK25" i="5"/>
  <c r="AK24" i="5"/>
  <c r="AK23" i="5"/>
  <c r="AK22" i="5"/>
  <c r="AK21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O9" i="5"/>
  <c r="AO8" i="5"/>
  <c r="AO7" i="5"/>
  <c r="AO6" i="5"/>
  <c r="AM9" i="5"/>
  <c r="AM8" i="5"/>
  <c r="AM7" i="5"/>
  <c r="AM6" i="5"/>
  <c r="AK9" i="5"/>
  <c r="AK8" i="5"/>
  <c r="AK7" i="5"/>
  <c r="AK6" i="5"/>
  <c r="E6" i="5"/>
  <c r="G6" i="5"/>
  <c r="I6" i="5"/>
  <c r="K6" i="5"/>
  <c r="M6" i="5"/>
  <c r="Y6" i="5"/>
  <c r="E7" i="5"/>
  <c r="G7" i="5"/>
  <c r="I7" i="5"/>
  <c r="K7" i="5"/>
  <c r="M7" i="5"/>
  <c r="Y7" i="5"/>
  <c r="E8" i="5"/>
  <c r="G8" i="5"/>
  <c r="I8" i="5"/>
  <c r="K8" i="5"/>
  <c r="M8" i="5"/>
  <c r="Y8" i="5"/>
  <c r="E9" i="5"/>
  <c r="G9" i="5"/>
  <c r="I9" i="5"/>
  <c r="K9" i="5"/>
  <c r="M9" i="5"/>
  <c r="Y9" i="5"/>
  <c r="G21" i="5"/>
  <c r="I21" i="5"/>
  <c r="K21" i="5"/>
  <c r="M21" i="5"/>
  <c r="O21" i="5"/>
  <c r="Q21" i="5"/>
  <c r="S21" i="5"/>
  <c r="U21" i="5"/>
  <c r="V21" i="5"/>
  <c r="W21" i="5" s="1"/>
  <c r="Y21" i="5"/>
  <c r="G22" i="5"/>
  <c r="I22" i="5"/>
  <c r="K22" i="5"/>
  <c r="M22" i="5"/>
  <c r="O22" i="5"/>
  <c r="Q22" i="5"/>
  <c r="S22" i="5"/>
  <c r="U22" i="5"/>
  <c r="V22" i="5"/>
  <c r="Y22" i="5"/>
  <c r="G23" i="5"/>
  <c r="I23" i="5"/>
  <c r="K23" i="5"/>
  <c r="M23" i="5"/>
  <c r="O23" i="5"/>
  <c r="Q23" i="5"/>
  <c r="S23" i="5"/>
  <c r="U23" i="5"/>
  <c r="V23" i="5"/>
  <c r="Y23" i="5"/>
  <c r="G24" i="5"/>
  <c r="I24" i="5"/>
  <c r="K24" i="5"/>
  <c r="M24" i="5"/>
  <c r="O24" i="5"/>
  <c r="Q24" i="5"/>
  <c r="S24" i="5"/>
  <c r="U24" i="5"/>
  <c r="V24" i="5"/>
  <c r="Y24" i="5"/>
  <c r="G25" i="5"/>
  <c r="I25" i="5"/>
  <c r="K25" i="5"/>
  <c r="M25" i="5"/>
  <c r="O25" i="5"/>
  <c r="Q25" i="5"/>
  <c r="S25" i="5"/>
  <c r="U25" i="5"/>
  <c r="V25" i="5"/>
  <c r="Y25" i="5"/>
  <c r="G26" i="5"/>
  <c r="I26" i="5"/>
  <c r="K26" i="5"/>
  <c r="M26" i="5"/>
  <c r="O26" i="5"/>
  <c r="Q26" i="5"/>
  <c r="S26" i="5"/>
  <c r="U26" i="5"/>
  <c r="V26" i="5"/>
  <c r="Y26" i="5"/>
  <c r="G27" i="5"/>
  <c r="I27" i="5"/>
  <c r="K27" i="5"/>
  <c r="M27" i="5"/>
  <c r="O27" i="5"/>
  <c r="Q27" i="5"/>
  <c r="S27" i="5"/>
  <c r="U27" i="5"/>
  <c r="V27" i="5"/>
  <c r="Y27" i="5"/>
  <c r="G28" i="5"/>
  <c r="I28" i="5"/>
  <c r="K28" i="5"/>
  <c r="M28" i="5"/>
  <c r="O28" i="5"/>
  <c r="Q28" i="5"/>
  <c r="S28" i="5"/>
  <c r="U28" i="5"/>
  <c r="V28" i="5"/>
  <c r="Y28" i="5"/>
  <c r="G29" i="5"/>
  <c r="I29" i="5"/>
  <c r="K29" i="5"/>
  <c r="M29" i="5"/>
  <c r="O29" i="5"/>
  <c r="Q29" i="5"/>
  <c r="S29" i="5"/>
  <c r="U29" i="5"/>
  <c r="V29" i="5"/>
  <c r="W29" i="5" s="1"/>
  <c r="Y29" i="5"/>
  <c r="G30" i="5"/>
  <c r="I30" i="5"/>
  <c r="K30" i="5"/>
  <c r="M30" i="5"/>
  <c r="O30" i="5"/>
  <c r="Q30" i="5"/>
  <c r="S30" i="5"/>
  <c r="U30" i="5"/>
  <c r="V30" i="5"/>
  <c r="Y30" i="5"/>
  <c r="G31" i="5"/>
  <c r="I31" i="5"/>
  <c r="K31" i="5"/>
  <c r="M31" i="5"/>
  <c r="O31" i="5"/>
  <c r="Q31" i="5"/>
  <c r="S31" i="5"/>
  <c r="U31" i="5"/>
  <c r="V31" i="5"/>
  <c r="Y31" i="5"/>
  <c r="G32" i="5"/>
  <c r="I32" i="5"/>
  <c r="K32" i="5"/>
  <c r="M32" i="5"/>
  <c r="O32" i="5"/>
  <c r="Q32" i="5"/>
  <c r="S32" i="5"/>
  <c r="U32" i="5"/>
  <c r="V32" i="5"/>
  <c r="Y32" i="5"/>
  <c r="G33" i="5"/>
  <c r="I33" i="5"/>
  <c r="K33" i="5"/>
  <c r="M33" i="5"/>
  <c r="O33" i="5"/>
  <c r="Q33" i="5"/>
  <c r="S33" i="5"/>
  <c r="U33" i="5"/>
  <c r="V33" i="5"/>
  <c r="W33" i="5" s="1"/>
  <c r="Y33" i="5"/>
  <c r="G34" i="5"/>
  <c r="I34" i="5"/>
  <c r="K34" i="5"/>
  <c r="M34" i="5"/>
  <c r="O34" i="5"/>
  <c r="Q34" i="5"/>
  <c r="S34" i="5"/>
  <c r="U34" i="5"/>
  <c r="V34" i="5"/>
  <c r="Y34" i="5"/>
  <c r="AI9" i="5"/>
  <c r="AI8" i="5"/>
  <c r="AI7" i="5"/>
  <c r="AI6" i="5"/>
  <c r="AG9" i="5"/>
  <c r="AG8" i="5"/>
  <c r="AG7" i="5"/>
  <c r="AG6" i="5"/>
  <c r="AE9" i="5"/>
  <c r="AE8" i="5"/>
  <c r="AE7" i="5"/>
  <c r="AE6" i="5"/>
  <c r="AC9" i="5"/>
  <c r="AC8" i="5"/>
  <c r="AC7" i="5"/>
  <c r="AC6" i="5"/>
  <c r="AA9" i="5"/>
  <c r="AA8" i="5"/>
  <c r="AA7" i="5"/>
  <c r="AA6" i="5"/>
  <c r="W32" i="5" l="1"/>
  <c r="W28" i="5"/>
  <c r="W24" i="5"/>
  <c r="AS28" i="5"/>
  <c r="W25" i="5"/>
  <c r="W31" i="5"/>
  <c r="W27" i="5"/>
  <c r="W34" i="5"/>
  <c r="W30" i="5"/>
  <c r="W26" i="5"/>
  <c r="AS8" i="5"/>
  <c r="AS24" i="5"/>
  <c r="AS32" i="5"/>
  <c r="AS25" i="5"/>
  <c r="AS29" i="5"/>
  <c r="AS33" i="5"/>
  <c r="AS7" i="5"/>
  <c r="AS22" i="5"/>
  <c r="AS26" i="5"/>
  <c r="AS30" i="5"/>
  <c r="AS34" i="5"/>
  <c r="AS23" i="5"/>
  <c r="AS27" i="5"/>
  <c r="AS31" i="5"/>
  <c r="AR10" i="5"/>
  <c r="W23" i="5"/>
  <c r="W22" i="5"/>
  <c r="AS6" i="5"/>
  <c r="R21" i="18"/>
  <c r="Q21" i="18"/>
  <c r="O21" i="18"/>
  <c r="N21" i="18"/>
  <c r="L21" i="18"/>
  <c r="K21" i="18"/>
  <c r="I21" i="18"/>
  <c r="H21" i="18"/>
  <c r="F21" i="18"/>
  <c r="E21" i="18"/>
  <c r="C21" i="18"/>
  <c r="B21" i="18"/>
  <c r="S19" i="18"/>
  <c r="S18" i="18"/>
  <c r="S17" i="18"/>
  <c r="S16" i="18"/>
  <c r="S15" i="18"/>
  <c r="S13" i="18"/>
  <c r="S12" i="18"/>
  <c r="S11" i="18"/>
  <c r="S10" i="18"/>
  <c r="P19" i="18"/>
  <c r="P18" i="18"/>
  <c r="P17" i="18"/>
  <c r="P16" i="18"/>
  <c r="P15" i="18"/>
  <c r="P14" i="18"/>
  <c r="P13" i="18"/>
  <c r="P12" i="18"/>
  <c r="P11" i="18"/>
  <c r="P10" i="18"/>
  <c r="M19" i="18"/>
  <c r="M18" i="18"/>
  <c r="M17" i="18"/>
  <c r="M16" i="18"/>
  <c r="M15" i="18"/>
  <c r="M14" i="18"/>
  <c r="M13" i="18"/>
  <c r="M12" i="18"/>
  <c r="M11" i="18"/>
  <c r="M10" i="18"/>
  <c r="J19" i="18"/>
  <c r="J18" i="18"/>
  <c r="J17" i="18"/>
  <c r="J16" i="18"/>
  <c r="J15" i="18"/>
  <c r="J14" i="18"/>
  <c r="J13" i="18"/>
  <c r="J12" i="18"/>
  <c r="J11" i="18"/>
  <c r="J10" i="18"/>
  <c r="G19" i="18"/>
  <c r="G18" i="18"/>
  <c r="G17" i="18"/>
  <c r="G16" i="18"/>
  <c r="G15" i="18"/>
  <c r="G14" i="18"/>
  <c r="G13" i="18"/>
  <c r="G12" i="18"/>
  <c r="G11" i="18"/>
  <c r="G10" i="18"/>
  <c r="D19" i="18"/>
  <c r="D18" i="18"/>
  <c r="D17" i="18"/>
  <c r="D16" i="18"/>
  <c r="D15" i="18"/>
  <c r="D14" i="18"/>
  <c r="D13" i="18"/>
  <c r="D12" i="18"/>
  <c r="D11" i="18"/>
  <c r="D10" i="18"/>
  <c r="D20" i="18"/>
  <c r="G20" i="18"/>
  <c r="J20" i="18"/>
  <c r="M20" i="18"/>
  <c r="D5" i="18"/>
  <c r="G5" i="18"/>
  <c r="J5" i="18"/>
  <c r="D6" i="18"/>
  <c r="G6" i="18"/>
  <c r="J6" i="18"/>
  <c r="M6" i="18"/>
  <c r="D7" i="18"/>
  <c r="G7" i="18"/>
  <c r="J7" i="18"/>
  <c r="M7" i="18"/>
  <c r="D8" i="18"/>
  <c r="G8" i="18"/>
  <c r="J8" i="18"/>
  <c r="M8" i="18"/>
  <c r="D9" i="18"/>
  <c r="G9" i="18"/>
  <c r="J9" i="18"/>
  <c r="M9" i="18"/>
  <c r="P5" i="18"/>
  <c r="AH84" i="6"/>
  <c r="AH83" i="6"/>
  <c r="AH82" i="6"/>
  <c r="AH81" i="6"/>
  <c r="AI81" i="6" s="1"/>
  <c r="AH80" i="6"/>
  <c r="AI80" i="6" s="1"/>
  <c r="B79" i="6"/>
  <c r="N79" i="6"/>
  <c r="AI62" i="6"/>
  <c r="AI61" i="6"/>
  <c r="AI54" i="6"/>
  <c r="AI53" i="6"/>
  <c r="AI52" i="6"/>
  <c r="AI67" i="6" s="1"/>
  <c r="AI51" i="6"/>
  <c r="AI50" i="6"/>
  <c r="AI49" i="6"/>
  <c r="AI66" i="6" s="1"/>
  <c r="AI48" i="6"/>
  <c r="AI65" i="6" s="1"/>
  <c r="AI47" i="6"/>
  <c r="AI46" i="6"/>
  <c r="AI45" i="6"/>
  <c r="AI44" i="6"/>
  <c r="AI63" i="6" s="1"/>
  <c r="AI71" i="6" s="1"/>
  <c r="AI43" i="6"/>
  <c r="AI42" i="6"/>
  <c r="AI41" i="6"/>
  <c r="AI40" i="6"/>
  <c r="AI39" i="6"/>
  <c r="AI38" i="6"/>
  <c r="AG67" i="6"/>
  <c r="AG66" i="6"/>
  <c r="AG65" i="6"/>
  <c r="AG63" i="6"/>
  <c r="AG71" i="6" s="1"/>
  <c r="AG62" i="6"/>
  <c r="AG70" i="6" s="1"/>
  <c r="AG61" i="6"/>
  <c r="AG69" i="6" s="1"/>
  <c r="AE67" i="6"/>
  <c r="AE66" i="6"/>
  <c r="AE65" i="6"/>
  <c r="AE63" i="6"/>
  <c r="AE62" i="6"/>
  <c r="AE70" i="6" s="1"/>
  <c r="AE61" i="6"/>
  <c r="AE69" i="6" s="1"/>
  <c r="AC67" i="6"/>
  <c r="AC66" i="6"/>
  <c r="AC65" i="6"/>
  <c r="AC63" i="6"/>
  <c r="AC71" i="6" s="1"/>
  <c r="AC62" i="6"/>
  <c r="AC61" i="6"/>
  <c r="AA67" i="6"/>
  <c r="AA66" i="6"/>
  <c r="AA65" i="6"/>
  <c r="AA63" i="6"/>
  <c r="AA62" i="6"/>
  <c r="AA70" i="6" s="1"/>
  <c r="AA61" i="6"/>
  <c r="Y67" i="6"/>
  <c r="Y66" i="6"/>
  <c r="Y65" i="6"/>
  <c r="Y63" i="6"/>
  <c r="Y71" i="6" s="1"/>
  <c r="Y62" i="6"/>
  <c r="Y61" i="6"/>
  <c r="Y69" i="6" s="1"/>
  <c r="W67" i="6"/>
  <c r="W66" i="6"/>
  <c r="W65" i="6"/>
  <c r="W63" i="6"/>
  <c r="W62" i="6"/>
  <c r="W70" i="6" s="1"/>
  <c r="W61" i="6"/>
  <c r="U67" i="6"/>
  <c r="U66" i="6"/>
  <c r="U65" i="6"/>
  <c r="U63" i="6"/>
  <c r="U71" i="6" s="1"/>
  <c r="U62" i="6"/>
  <c r="U61" i="6"/>
  <c r="S67" i="6"/>
  <c r="S66" i="6"/>
  <c r="S65" i="6"/>
  <c r="S63" i="6"/>
  <c r="S71" i="6" s="1"/>
  <c r="S62" i="6"/>
  <c r="S70" i="6" s="1"/>
  <c r="S61" i="6"/>
  <c r="S69" i="6" s="1"/>
  <c r="Q67" i="6"/>
  <c r="Q66" i="6"/>
  <c r="Q65" i="6"/>
  <c r="Q63" i="6"/>
  <c r="Q71" i="6" s="1"/>
  <c r="Q62" i="6"/>
  <c r="Q70" i="6" s="1"/>
  <c r="Q61" i="6"/>
  <c r="Q69" i="6" s="1"/>
  <c r="AI33" i="6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Z5" i="6"/>
  <c r="AY5" i="6"/>
  <c r="AX5" i="6"/>
  <c r="AZ4" i="6"/>
  <c r="AY4" i="6"/>
  <c r="AX4" i="6"/>
  <c r="AF79" i="6"/>
  <c r="AD79" i="6"/>
  <c r="AE79" i="6" s="1"/>
  <c r="AB79" i="6"/>
  <c r="Z79" i="6"/>
  <c r="AA79" i="6" s="1"/>
  <c r="X79" i="6"/>
  <c r="V79" i="6"/>
  <c r="W79" i="6" s="1"/>
  <c r="T79" i="6"/>
  <c r="R79" i="6"/>
  <c r="S79" i="6" s="1"/>
  <c r="P79" i="6"/>
  <c r="Q79" i="6" s="1"/>
  <c r="AG83" i="6"/>
  <c r="AG81" i="6"/>
  <c r="AG80" i="6"/>
  <c r="AG79" i="6"/>
  <c r="AE83" i="6"/>
  <c r="AE81" i="6"/>
  <c r="AE80" i="6"/>
  <c r="AC83" i="6"/>
  <c r="AC81" i="6"/>
  <c r="AC80" i="6"/>
  <c r="AC79" i="6"/>
  <c r="AA83" i="6"/>
  <c r="AA81" i="6"/>
  <c r="AA80" i="6"/>
  <c r="Y83" i="6"/>
  <c r="Y81" i="6"/>
  <c r="Y80" i="6"/>
  <c r="Y79" i="6"/>
  <c r="W83" i="6"/>
  <c r="W81" i="6"/>
  <c r="W80" i="6"/>
  <c r="U83" i="6"/>
  <c r="U81" i="6"/>
  <c r="U80" i="6"/>
  <c r="U79" i="6"/>
  <c r="S83" i="6"/>
  <c r="S81" i="6"/>
  <c r="S80" i="6"/>
  <c r="Q83" i="6"/>
  <c r="Q81" i="6"/>
  <c r="Q80" i="6"/>
  <c r="C79" i="6"/>
  <c r="C80" i="6"/>
  <c r="C81" i="6"/>
  <c r="C83" i="6"/>
  <c r="C61" i="6"/>
  <c r="C62" i="6"/>
  <c r="C63" i="6"/>
  <c r="C65" i="6"/>
  <c r="C66" i="6"/>
  <c r="C70" i="6" s="1"/>
  <c r="C67" i="6"/>
  <c r="C71" i="6" s="1"/>
  <c r="C69" i="6"/>
  <c r="E61" i="6"/>
  <c r="E62" i="6"/>
  <c r="E63" i="6"/>
  <c r="E65" i="6"/>
  <c r="E66" i="6"/>
  <c r="E70" i="6" s="1"/>
  <c r="E67" i="6"/>
  <c r="E71" i="6" s="1"/>
  <c r="G61" i="6"/>
  <c r="G62" i="6"/>
  <c r="G63" i="6"/>
  <c r="G65" i="6"/>
  <c r="G66" i="6"/>
  <c r="G67" i="6"/>
  <c r="G69" i="6"/>
  <c r="AI70" i="6" l="1"/>
  <c r="G70" i="6"/>
  <c r="Y70" i="6"/>
  <c r="AI69" i="6"/>
  <c r="AJ69" i="6" s="1"/>
  <c r="G71" i="6"/>
  <c r="U69" i="6"/>
  <c r="V69" i="6" s="1"/>
  <c r="AC69" i="6"/>
  <c r="AD69" i="6" s="1"/>
  <c r="AE71" i="6"/>
  <c r="AF71" i="6" s="1"/>
  <c r="U70" i="6"/>
  <c r="AC70" i="6"/>
  <c r="M21" i="18"/>
  <c r="J21" i="18"/>
  <c r="G21" i="18"/>
  <c r="D21" i="18"/>
  <c r="AI83" i="6"/>
  <c r="AH79" i="6"/>
  <c r="AI79" i="6" s="1"/>
  <c r="AJ65" i="6"/>
  <c r="AJ71" i="6"/>
  <c r="AJ63" i="6"/>
  <c r="AJ67" i="6"/>
  <c r="AJ66" i="6"/>
  <c r="AJ70" i="6"/>
  <c r="AJ62" i="6"/>
  <c r="AH69" i="6"/>
  <c r="AH65" i="6"/>
  <c r="AH61" i="6"/>
  <c r="AH71" i="6"/>
  <c r="AH63" i="6"/>
  <c r="AH67" i="6"/>
  <c r="AH66" i="6"/>
  <c r="AH70" i="6"/>
  <c r="AH62" i="6"/>
  <c r="AF65" i="6"/>
  <c r="AF69" i="6"/>
  <c r="AF61" i="6"/>
  <c r="AF70" i="6"/>
  <c r="AF62" i="6"/>
  <c r="AF66" i="6"/>
  <c r="AD71" i="6"/>
  <c r="AD63" i="6"/>
  <c r="AD67" i="6"/>
  <c r="AD66" i="6"/>
  <c r="AD70" i="6"/>
  <c r="AD62" i="6"/>
  <c r="AB66" i="6"/>
  <c r="AB70" i="6"/>
  <c r="AB62" i="6"/>
  <c r="AA69" i="6"/>
  <c r="AA71" i="6"/>
  <c r="AB63" i="6" s="1"/>
  <c r="Z69" i="6"/>
  <c r="Z61" i="6"/>
  <c r="Z65" i="6"/>
  <c r="Z71" i="6"/>
  <c r="Z63" i="6"/>
  <c r="Z67" i="6"/>
  <c r="Z66" i="6"/>
  <c r="Z70" i="6"/>
  <c r="Z62" i="6"/>
  <c r="X70" i="6"/>
  <c r="X62" i="6"/>
  <c r="X66" i="6"/>
  <c r="W69" i="6"/>
  <c r="X61" i="6" s="1"/>
  <c r="W71" i="6"/>
  <c r="V65" i="6"/>
  <c r="V71" i="6"/>
  <c r="V63" i="6"/>
  <c r="V67" i="6"/>
  <c r="V66" i="6"/>
  <c r="V70" i="6"/>
  <c r="V62" i="6"/>
  <c r="T65" i="6"/>
  <c r="T61" i="6"/>
  <c r="T69" i="6"/>
  <c r="T67" i="6"/>
  <c r="T71" i="6"/>
  <c r="T63" i="6"/>
  <c r="T70" i="6"/>
  <c r="T62" i="6"/>
  <c r="T66" i="6"/>
  <c r="R69" i="6"/>
  <c r="R61" i="6"/>
  <c r="R65" i="6"/>
  <c r="R71" i="6"/>
  <c r="R63" i="6"/>
  <c r="R67" i="6"/>
  <c r="R66" i="6"/>
  <c r="R70" i="6"/>
  <c r="R62" i="6"/>
  <c r="E69" i="6"/>
  <c r="DP13" i="19"/>
  <c r="DN13" i="19"/>
  <c r="DM13" i="19"/>
  <c r="DM10" i="19"/>
  <c r="DL10" i="19"/>
  <c r="DL7" i="19"/>
  <c r="DK7" i="19"/>
  <c r="DP12" i="19"/>
  <c r="DO12" i="19"/>
  <c r="DO13" i="19" s="1"/>
  <c r="DN12" i="19"/>
  <c r="DM12" i="19"/>
  <c r="DL12" i="19"/>
  <c r="DL13" i="19" s="1"/>
  <c r="DK12" i="19"/>
  <c r="DK13" i="19" s="1"/>
  <c r="DJ12" i="19"/>
  <c r="DJ13" i="19" s="1"/>
  <c r="DP11" i="19"/>
  <c r="DO11" i="19"/>
  <c r="DN11" i="19"/>
  <c r="DM11" i="19"/>
  <c r="DL11" i="19"/>
  <c r="DK11" i="19"/>
  <c r="DJ11" i="19"/>
  <c r="DP9" i="19"/>
  <c r="DP10" i="19" s="1"/>
  <c r="DO9" i="19"/>
  <c r="DO10" i="19" s="1"/>
  <c r="DN9" i="19"/>
  <c r="DN10" i="19" s="1"/>
  <c r="DM9" i="19"/>
  <c r="DL9" i="19"/>
  <c r="DK9" i="19"/>
  <c r="DK10" i="19" s="1"/>
  <c r="DJ9" i="19"/>
  <c r="DJ10" i="19" s="1"/>
  <c r="DP8" i="19"/>
  <c r="DO8" i="19"/>
  <c r="DN8" i="19"/>
  <c r="DM8" i="19"/>
  <c r="DL8" i="19"/>
  <c r="DK8" i="19"/>
  <c r="DJ8" i="19"/>
  <c r="DP6" i="19"/>
  <c r="DP7" i="19" s="1"/>
  <c r="DO6" i="19"/>
  <c r="DO7" i="19" s="1"/>
  <c r="DN6" i="19"/>
  <c r="DN7" i="19" s="1"/>
  <c r="DM6" i="19"/>
  <c r="DM7" i="19" s="1"/>
  <c r="DL6" i="19"/>
  <c r="DK6" i="19"/>
  <c r="DJ6" i="19"/>
  <c r="DJ7" i="19" s="1"/>
  <c r="DP5" i="19"/>
  <c r="DO5" i="19"/>
  <c r="DN5" i="19"/>
  <c r="DM5" i="19"/>
  <c r="DL5" i="19"/>
  <c r="DK5" i="19"/>
  <c r="DJ5" i="19"/>
  <c r="AD65" i="6" l="1"/>
  <c r="AF67" i="6"/>
  <c r="AD61" i="6"/>
  <c r="AF63" i="6"/>
  <c r="V61" i="6"/>
  <c r="AJ61" i="6"/>
  <c r="AB69" i="6"/>
  <c r="AB65" i="6"/>
  <c r="AB71" i="6"/>
  <c r="AB67" i="6"/>
  <c r="AB61" i="6"/>
  <c r="X71" i="6"/>
  <c r="X67" i="6"/>
  <c r="X69" i="6"/>
  <c r="X65" i="6"/>
  <c r="X63" i="6"/>
  <c r="U17" i="12"/>
  <c r="U16" i="12"/>
  <c r="U15" i="12"/>
  <c r="U14" i="12"/>
  <c r="U13" i="12"/>
  <c r="U12" i="12"/>
  <c r="U11" i="12"/>
  <c r="U10" i="12"/>
  <c r="U18" i="12" s="1"/>
  <c r="U20" i="12" s="1"/>
  <c r="U9" i="12"/>
  <c r="U8" i="12"/>
  <c r="U7" i="12"/>
  <c r="U6" i="12"/>
  <c r="U5" i="12"/>
  <c r="U22" i="12"/>
  <c r="T22" i="12"/>
  <c r="T21" i="12"/>
  <c r="T23" i="12" s="1"/>
  <c r="U19" i="12"/>
  <c r="T19" i="12"/>
  <c r="T18" i="12"/>
  <c r="S22" i="12"/>
  <c r="R22" i="12"/>
  <c r="Q22" i="12"/>
  <c r="P22" i="12"/>
  <c r="O22" i="12"/>
  <c r="N22" i="12"/>
  <c r="M22" i="12"/>
  <c r="L22" i="12"/>
  <c r="S21" i="12"/>
  <c r="S23" i="12" s="1"/>
  <c r="R21" i="12"/>
  <c r="R23" i="12" s="1"/>
  <c r="Q21" i="12"/>
  <c r="Q23" i="12" s="1"/>
  <c r="P21" i="12"/>
  <c r="P23" i="12" s="1"/>
  <c r="O21" i="12"/>
  <c r="O23" i="12" s="1"/>
  <c r="N21" i="12"/>
  <c r="N23" i="12" s="1"/>
  <c r="M21" i="12"/>
  <c r="M23" i="12" s="1"/>
  <c r="L21" i="12"/>
  <c r="L23" i="12" s="1"/>
  <c r="S19" i="12"/>
  <c r="R19" i="12"/>
  <c r="Q19" i="12"/>
  <c r="P19" i="12"/>
  <c r="O19" i="12"/>
  <c r="N19" i="12"/>
  <c r="M19" i="12"/>
  <c r="L19" i="12"/>
  <c r="S18" i="12"/>
  <c r="S20" i="12" s="1"/>
  <c r="R18" i="12"/>
  <c r="R20" i="12" s="1"/>
  <c r="Q18" i="12"/>
  <c r="Q20" i="12" s="1"/>
  <c r="P18" i="12"/>
  <c r="P20" i="12" s="1"/>
  <c r="O18" i="12"/>
  <c r="O20" i="12" s="1"/>
  <c r="N18" i="12"/>
  <c r="M18" i="12"/>
  <c r="M20" i="12" s="1"/>
  <c r="L18" i="12"/>
  <c r="L20" i="12" s="1"/>
  <c r="T20" i="12" l="1"/>
  <c r="U21" i="12"/>
  <c r="U23" i="12" s="1"/>
  <c r="N20" i="12"/>
  <c r="AH18" i="2"/>
  <c r="AI18" i="2" s="1"/>
  <c r="AH17" i="2"/>
  <c r="AI17" i="2" s="1"/>
  <c r="AH16" i="2"/>
  <c r="AI16" i="2" s="1"/>
  <c r="AH15" i="2"/>
  <c r="AH14" i="2"/>
  <c r="AH13" i="2"/>
  <c r="AI13" i="2" s="1"/>
  <c r="AH12" i="2"/>
  <c r="AI12" i="2" s="1"/>
  <c r="AH11" i="2"/>
  <c r="AI11" i="2" s="1"/>
  <c r="AH10" i="2"/>
  <c r="AI10" i="2" s="1"/>
  <c r="AH9" i="2"/>
  <c r="AI9" i="2" s="1"/>
  <c r="AH8" i="2"/>
  <c r="AI8" i="2" s="1"/>
  <c r="AH7" i="2"/>
  <c r="AI7" i="2" s="1"/>
  <c r="AH6" i="2"/>
  <c r="AH5" i="2"/>
  <c r="AI15" i="2" s="1"/>
  <c r="AI6" i="2" l="1"/>
  <c r="AI14" i="2"/>
  <c r="H45" i="1"/>
  <c r="G45" i="1"/>
  <c r="F45" i="1"/>
  <c r="E45" i="1"/>
  <c r="D45" i="1"/>
  <c r="C45" i="1"/>
  <c r="H48" i="1"/>
  <c r="G48" i="1"/>
  <c r="F48" i="1"/>
  <c r="E48" i="1"/>
  <c r="D48" i="1"/>
  <c r="C48" i="1"/>
  <c r="H51" i="1"/>
  <c r="G51" i="1"/>
  <c r="F51" i="1"/>
  <c r="E51" i="1"/>
  <c r="D51" i="1"/>
  <c r="C51" i="1"/>
  <c r="H54" i="1"/>
  <c r="G54" i="1"/>
  <c r="F54" i="1"/>
  <c r="E54" i="1"/>
  <c r="D54" i="1"/>
  <c r="C54" i="1"/>
  <c r="H57" i="1"/>
  <c r="G57" i="1"/>
  <c r="F57" i="1"/>
  <c r="E57" i="1"/>
  <c r="D57" i="1"/>
  <c r="C57" i="1"/>
  <c r="H60" i="1"/>
  <c r="G60" i="1"/>
  <c r="F60" i="1"/>
  <c r="E60" i="1"/>
  <c r="D60" i="1"/>
  <c r="C60" i="1"/>
  <c r="H63" i="1"/>
  <c r="G63" i="1"/>
  <c r="F63" i="1"/>
  <c r="E63" i="1"/>
  <c r="D63" i="1"/>
  <c r="C63" i="1"/>
  <c r="H66" i="1"/>
  <c r="G66" i="1"/>
  <c r="F66" i="1"/>
  <c r="E66" i="1"/>
  <c r="D66" i="1"/>
  <c r="C66" i="1"/>
  <c r="H69" i="1"/>
  <c r="G69" i="1"/>
  <c r="F69" i="1"/>
  <c r="E69" i="1"/>
  <c r="D69" i="1"/>
  <c r="C69" i="1"/>
  <c r="H72" i="1"/>
  <c r="G72" i="1"/>
  <c r="F72" i="1"/>
  <c r="E72" i="1"/>
  <c r="D72" i="1"/>
  <c r="C72" i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H9" i="1"/>
  <c r="O80" i="6" l="1"/>
  <c r="H81" i="1"/>
  <c r="G81" i="1"/>
  <c r="F81" i="1"/>
  <c r="E81" i="1"/>
  <c r="D81" i="1"/>
  <c r="C81" i="1"/>
  <c r="H78" i="1"/>
  <c r="G78" i="1"/>
  <c r="F78" i="1"/>
  <c r="E78" i="1"/>
  <c r="D78" i="1"/>
  <c r="C78" i="1"/>
  <c r="H75" i="1"/>
  <c r="G75" i="1"/>
  <c r="F75" i="1"/>
  <c r="E75" i="1"/>
  <c r="D75" i="1"/>
  <c r="C75" i="1"/>
  <c r="H42" i="1"/>
  <c r="G42" i="1"/>
  <c r="F42" i="1"/>
  <c r="E42" i="1"/>
  <c r="D42" i="1"/>
  <c r="C42" i="1"/>
  <c r="H39" i="1"/>
  <c r="G39" i="1"/>
  <c r="F39" i="1"/>
  <c r="E39" i="1"/>
  <c r="D39" i="1"/>
  <c r="C39" i="1"/>
  <c r="H36" i="1"/>
  <c r="G36" i="1"/>
  <c r="F36" i="1"/>
  <c r="D36" i="1"/>
  <c r="E36" i="1"/>
  <c r="C36" i="1"/>
  <c r="S20" i="18"/>
  <c r="S9" i="18"/>
  <c r="S8" i="18"/>
  <c r="S7" i="18"/>
  <c r="S6" i="18"/>
  <c r="S5" i="18"/>
  <c r="P20" i="18"/>
  <c r="P9" i="18"/>
  <c r="P8" i="18"/>
  <c r="P7" i="18"/>
  <c r="P6" i="18"/>
  <c r="K83" i="6"/>
  <c r="I83" i="6"/>
  <c r="D79" i="6"/>
  <c r="M81" i="6"/>
  <c r="K81" i="6"/>
  <c r="I81" i="6"/>
  <c r="G81" i="6"/>
  <c r="E81" i="6"/>
  <c r="M80" i="6"/>
  <c r="K80" i="6"/>
  <c r="I80" i="6"/>
  <c r="G80" i="6"/>
  <c r="E80" i="6"/>
  <c r="L79" i="6"/>
  <c r="M79" i="6" s="1"/>
  <c r="J79" i="6"/>
  <c r="K79" i="6"/>
  <c r="H79" i="6"/>
  <c r="I79" i="6" s="1"/>
  <c r="F79" i="6"/>
  <c r="G79" i="6" s="1"/>
  <c r="H69" i="6"/>
  <c r="I61" i="6"/>
  <c r="K61" i="6"/>
  <c r="M61" i="6"/>
  <c r="D70" i="6"/>
  <c r="F70" i="6"/>
  <c r="I62" i="6"/>
  <c r="K62" i="6"/>
  <c r="M62" i="6"/>
  <c r="I63" i="6"/>
  <c r="K63" i="6"/>
  <c r="M63" i="6"/>
  <c r="D69" i="6"/>
  <c r="F69" i="6"/>
  <c r="I65" i="6"/>
  <c r="I69" i="6" s="1"/>
  <c r="K65" i="6"/>
  <c r="K69" i="6"/>
  <c r="L69" i="6" s="1"/>
  <c r="M65" i="6"/>
  <c r="M69" i="6" s="1"/>
  <c r="H70" i="6"/>
  <c r="I66" i="6"/>
  <c r="I70" i="6" s="1"/>
  <c r="K66" i="6"/>
  <c r="M66" i="6"/>
  <c r="D71" i="6"/>
  <c r="I67" i="6"/>
  <c r="K67" i="6"/>
  <c r="K71" i="6" s="1"/>
  <c r="M67" i="6"/>
  <c r="M71" i="6" s="1"/>
  <c r="K70" i="6"/>
  <c r="L70" i="6" s="1"/>
  <c r="H71" i="6"/>
  <c r="F71" i="6"/>
  <c r="I71" i="6"/>
  <c r="J71" i="6" s="1"/>
  <c r="P21" i="18"/>
  <c r="F67" i="6"/>
  <c r="F66" i="6"/>
  <c r="F65" i="6"/>
  <c r="F62" i="6"/>
  <c r="F61" i="6"/>
  <c r="H67" i="6"/>
  <c r="D67" i="6"/>
  <c r="H66" i="6"/>
  <c r="D66" i="6"/>
  <c r="L65" i="6"/>
  <c r="H65" i="6"/>
  <c r="D65" i="6"/>
  <c r="D63" i="6"/>
  <c r="H62" i="6"/>
  <c r="D62" i="6"/>
  <c r="H61" i="6"/>
  <c r="D61" i="6"/>
  <c r="L62" i="6"/>
  <c r="L66" i="6"/>
  <c r="H63" i="6"/>
  <c r="F63" i="6"/>
  <c r="J63" i="6"/>
  <c r="K21" i="12"/>
  <c r="K23" i="12" s="1"/>
  <c r="K22" i="12"/>
  <c r="K19" i="12"/>
  <c r="K18" i="12"/>
  <c r="M83" i="6"/>
  <c r="G83" i="6"/>
  <c r="E83" i="6"/>
  <c r="O67" i="6"/>
  <c r="O65" i="6"/>
  <c r="O62" i="6"/>
  <c r="O70" i="6" s="1"/>
  <c r="O61" i="6"/>
  <c r="O66" i="6"/>
  <c r="O63" i="6"/>
  <c r="O71" i="6" s="1"/>
  <c r="J22" i="12"/>
  <c r="J21" i="12"/>
  <c r="J19" i="12"/>
  <c r="J18" i="12"/>
  <c r="J23" i="12"/>
  <c r="E22" i="12"/>
  <c r="F22" i="12"/>
  <c r="G22" i="12"/>
  <c r="G23" i="12" s="1"/>
  <c r="H22" i="12"/>
  <c r="I22" i="12"/>
  <c r="E21" i="12"/>
  <c r="E23" i="12" s="1"/>
  <c r="F21" i="12"/>
  <c r="G21" i="12"/>
  <c r="H21" i="12"/>
  <c r="I21" i="12"/>
  <c r="D22" i="12"/>
  <c r="D21" i="12"/>
  <c r="E19" i="12"/>
  <c r="F19" i="12"/>
  <c r="G19" i="12"/>
  <c r="H19" i="12"/>
  <c r="I19" i="12"/>
  <c r="E18" i="12"/>
  <c r="E20" i="12" s="1"/>
  <c r="F18" i="12"/>
  <c r="F20" i="12" s="1"/>
  <c r="G18" i="12"/>
  <c r="H18" i="12"/>
  <c r="I18" i="12"/>
  <c r="I20" i="12" s="1"/>
  <c r="D19" i="12"/>
  <c r="D18" i="12"/>
  <c r="G20" i="12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N71" i="6" l="1"/>
  <c r="N63" i="6"/>
  <c r="L71" i="6"/>
  <c r="L67" i="6"/>
  <c r="L63" i="6"/>
  <c r="I23" i="12"/>
  <c r="N67" i="6"/>
  <c r="L61" i="6"/>
  <c r="O69" i="6"/>
  <c r="D20" i="12"/>
  <c r="J67" i="6"/>
  <c r="J20" i="12"/>
  <c r="M70" i="6"/>
  <c r="S21" i="18"/>
  <c r="P62" i="6"/>
  <c r="P70" i="6"/>
  <c r="P66" i="6"/>
  <c r="P71" i="6"/>
  <c r="P63" i="6"/>
  <c r="P67" i="6"/>
  <c r="P65" i="6"/>
  <c r="P61" i="6"/>
  <c r="P69" i="6"/>
  <c r="J62" i="6"/>
  <c r="J70" i="6"/>
  <c r="J66" i="6"/>
  <c r="N61" i="6"/>
  <c r="N69" i="6"/>
  <c r="N65" i="6"/>
  <c r="J69" i="6"/>
  <c r="J65" i="6"/>
  <c r="J61" i="6"/>
  <c r="O83" i="6"/>
  <c r="O81" i="6"/>
  <c r="O79" i="6"/>
  <c r="E79" i="6"/>
  <c r="D23" i="12"/>
  <c r="K20" i="12"/>
  <c r="H20" i="12"/>
  <c r="H23" i="12"/>
  <c r="F23" i="12"/>
  <c r="N70" i="6" l="1"/>
  <c r="N62" i="6"/>
  <c r="N66" i="6"/>
</calcChain>
</file>

<file path=xl/sharedStrings.xml><?xml version="1.0" encoding="utf-8"?>
<sst xmlns="http://schemas.openxmlformats.org/spreadsheetml/2006/main" count="6302" uniqueCount="2120">
  <si>
    <t>Year</t>
  </si>
  <si>
    <t>Population</t>
  </si>
  <si>
    <t>Average Annual Change</t>
  </si>
  <si>
    <t>Percent</t>
  </si>
  <si>
    <t>Employment by Industry</t>
  </si>
  <si>
    <t>Number</t>
  </si>
  <si>
    <t>Existing Households</t>
  </si>
  <si>
    <t>Owner</t>
  </si>
  <si>
    <t>Renter</t>
  </si>
  <si>
    <t>Total</t>
  </si>
  <si>
    <t>Age 5-64, Employed Persons with a Disability</t>
  </si>
  <si>
    <t>Age 5-64, Not Employed Persons with a Disability</t>
  </si>
  <si>
    <t>Persons Age 65 Plus with a Disability</t>
  </si>
  <si>
    <t xml:space="preserve">    Total Disabilities Tallied</t>
  </si>
  <si>
    <t xml:space="preserve">   Total Disabilities for Ages 5-64</t>
  </si>
  <si>
    <t xml:space="preserve">     Sensory Disability</t>
  </si>
  <si>
    <t xml:space="preserve">     Physical disability</t>
  </si>
  <si>
    <t xml:space="preserve">     Mental disability</t>
  </si>
  <si>
    <t xml:space="preserve">     Self-care disability</t>
  </si>
  <si>
    <t xml:space="preserve">     Go-outside-home disability</t>
  </si>
  <si>
    <t xml:space="preserve">     Employment disability</t>
  </si>
  <si>
    <t xml:space="preserve">   Total Disabilities for Ages 65 and Over</t>
  </si>
  <si>
    <t>Householder living alone</t>
  </si>
  <si>
    <t>Hired Farm Labor</t>
  </si>
  <si>
    <t>Farms</t>
  </si>
  <si>
    <t>Workers</t>
  </si>
  <si>
    <t>Farms with 10 or More Workers</t>
  </si>
  <si>
    <t>Source: USDA Census of Farmworkers 2007Atlas by County there are no COGs for these jurisdictions Or ACS S2403 (for agriculture, forestry and hunting/fishing without mining)</t>
  </si>
  <si>
    <t>Householder Type</t>
  </si>
  <si>
    <t>Female Headed Householders</t>
  </si>
  <si>
    <t xml:space="preserve">     Female Heads with Own Children</t>
  </si>
  <si>
    <t xml:space="preserve">     Female Heads without Children</t>
  </si>
  <si>
    <t>Total Householders</t>
  </si>
  <si>
    <t>Female Headed Householders Under the Poverty Level</t>
  </si>
  <si>
    <t>Total families Under the Poverty Level</t>
  </si>
  <si>
    <t>Homeless Facilities</t>
  </si>
  <si>
    <t>Facility Type</t>
  </si>
  <si>
    <t>Source:  Continuum of Care or HUD; www.hudhre.info</t>
  </si>
  <si>
    <t>Homeless Needs</t>
  </si>
  <si>
    <t xml:space="preserve">Individual </t>
  </si>
  <si>
    <t>Persons in Families</t>
  </si>
  <si>
    <t> Total Homeless</t>
  </si>
  <si>
    <t xml:space="preserve"> Total Sheltered </t>
  </si>
  <si>
    <t> Total Unsheltered</t>
  </si>
  <si>
    <t xml:space="preserve"> Total Chronically Homeless </t>
  </si>
  <si>
    <t xml:space="preserve"> Total Chronically Sheltered</t>
  </si>
  <si>
    <t xml:space="preserve"> Total Chronically Unsheltered </t>
  </si>
  <si>
    <t>Project Name</t>
  </si>
  <si>
    <t> Source: CHPC http://www.chpc.net/preservation/MappingWidget.html</t>
  </si>
  <si>
    <t>COUNTY/CITY</t>
  </si>
  <si>
    <t>County Total</t>
  </si>
  <si>
    <t>Amador County</t>
  </si>
  <si>
    <t xml:space="preserve">Amador              </t>
  </si>
  <si>
    <t xml:space="preserve">Ione                </t>
  </si>
  <si>
    <t xml:space="preserve">Jackson             </t>
  </si>
  <si>
    <t xml:space="preserve">Plymouth            </t>
  </si>
  <si>
    <t xml:space="preserve">Sutter Creek        </t>
  </si>
  <si>
    <t xml:space="preserve">Balance Of County    </t>
  </si>
  <si>
    <t>Incorporated</t>
  </si>
  <si>
    <t>Population Growth Trends  2010 -2013</t>
  </si>
  <si>
    <t>#</t>
  </si>
  <si>
    <t>%</t>
  </si>
  <si>
    <t xml:space="preserve">    Source: State of California, Department of Finance, E-4 Population Estimates for Cities, Counties, and the State, 2011-2013, with 2010 Census Benchmark. Sacramento, California, May 2013.</t>
  </si>
  <si>
    <t>Table 1</t>
  </si>
  <si>
    <t>Table 2</t>
  </si>
  <si>
    <t xml:space="preserve">    Civilian employed population 16 years and over</t>
  </si>
  <si>
    <t xml:space="preserve">  Agriculture, forestry, fishing and hunting, and mining</t>
  </si>
  <si>
    <t xml:space="preserve">  Construction</t>
  </si>
  <si>
    <t xml:space="preserve">  Manufacturing</t>
  </si>
  <si>
    <t xml:space="preserve">  Wholesale trade</t>
  </si>
  <si>
    <t xml:space="preserve">  Retail trade</t>
  </si>
  <si>
    <t xml:space="preserve">  Transportation and warehousing, and utilities</t>
  </si>
  <si>
    <t xml:space="preserve">  Information</t>
  </si>
  <si>
    <t xml:space="preserve">  Finance and insurance, and real estate and rental and leasing</t>
  </si>
  <si>
    <t xml:space="preserve">  Professional, scientific, and management, and administrative and waste management services</t>
  </si>
  <si>
    <t xml:space="preserve">  Educational services, and health care and social assistance</t>
  </si>
  <si>
    <t xml:space="preserve">  Arts, entertainment, and recreation, and accommodation and food services</t>
  </si>
  <si>
    <t xml:space="preserve">  Other services, except public administration</t>
  </si>
  <si>
    <t xml:space="preserve">  Public administration</t>
  </si>
  <si>
    <t>0</t>
  </si>
  <si>
    <t>13</t>
  </si>
  <si>
    <t>40</t>
  </si>
  <si>
    <t>6</t>
  </si>
  <si>
    <t>18</t>
  </si>
  <si>
    <t>6.2%</t>
  </si>
  <si>
    <t>36</t>
  </si>
  <si>
    <t>30</t>
  </si>
  <si>
    <t>Estimate</t>
  </si>
  <si>
    <r>
      <t>Source: ACS DP-03</t>
    </r>
    <r>
      <rPr>
        <sz val="11"/>
        <color rgb="FF000000"/>
        <rFont val="Calibri"/>
        <family val="2"/>
      </rPr>
      <t xml:space="preserve"> 2007-2011</t>
    </r>
  </si>
  <si>
    <t>Table 3</t>
  </si>
  <si>
    <t/>
  </si>
  <si>
    <t>Total:</t>
  </si>
  <si>
    <t xml:space="preserve">  Owner occupied:</t>
  </si>
  <si>
    <t xml:space="preserve">    0.50 or less occupants per room</t>
  </si>
  <si>
    <t xml:space="preserve">    0.51 to 1.00 occupants per room</t>
  </si>
  <si>
    <t>52</t>
  </si>
  <si>
    <t xml:space="preserve">    1.01 to 1.50 occupants per room</t>
  </si>
  <si>
    <t xml:space="preserve">    1.51 to 2.00 occupants per room</t>
  </si>
  <si>
    <t xml:space="preserve">    2.01 or more occupants per room</t>
  </si>
  <si>
    <t xml:space="preserve">  Renter occupied:</t>
  </si>
  <si>
    <t>Owner Occupied</t>
  </si>
  <si>
    <t>Overcrowded</t>
  </si>
  <si>
    <t xml:space="preserve">Renter occupied </t>
  </si>
  <si>
    <t>Total overcrowded</t>
  </si>
  <si>
    <t>Source: ACS 2007-2011 Table B25014</t>
  </si>
  <si>
    <t>Overcrowded Households (2011)</t>
  </si>
  <si>
    <t>Severely Overcrowded</t>
  </si>
  <si>
    <t>1.5 or more</t>
  </si>
  <si>
    <t>1.01 or more</t>
  </si>
  <si>
    <t>Total severely overcrowded</t>
  </si>
  <si>
    <t>Table 4</t>
  </si>
  <si>
    <t>Table 5</t>
  </si>
  <si>
    <t xml:space="preserve">    Householder 15 to 24 years</t>
  </si>
  <si>
    <t xml:space="preserve">    Householder 25 to 34 years</t>
  </si>
  <si>
    <t xml:space="preserve">    Householder 35 to 44 years</t>
  </si>
  <si>
    <t xml:space="preserve">    Householder 45 to 54 years</t>
  </si>
  <si>
    <t xml:space="preserve">    Householder 55 to 59 years</t>
  </si>
  <si>
    <t xml:space="preserve">    Householder 60 to 64 years</t>
  </si>
  <si>
    <t xml:space="preserve">    Householder 65 to 74 years</t>
  </si>
  <si>
    <t xml:space="preserve">    Householder 75 to 84 years</t>
  </si>
  <si>
    <t xml:space="preserve">    Householder 85 years and over</t>
  </si>
  <si>
    <t>75</t>
  </si>
  <si>
    <t>Margin of Error</t>
  </si>
  <si>
    <t>+/-146</t>
  </si>
  <si>
    <t>+/-84</t>
  </si>
  <si>
    <t>+/-26</t>
  </si>
  <si>
    <t>+/-95</t>
  </si>
  <si>
    <t>+/-14</t>
  </si>
  <si>
    <t>+/-6</t>
  </si>
  <si>
    <t>104</t>
  </si>
  <si>
    <t>+/-106</t>
  </si>
  <si>
    <t>+/-91</t>
  </si>
  <si>
    <t>+/-49</t>
  </si>
  <si>
    <t>+/-140</t>
  </si>
  <si>
    <t>+/-24</t>
  </si>
  <si>
    <t>+/-25</t>
  </si>
  <si>
    <t>+/-18</t>
  </si>
  <si>
    <t>+/-39</t>
  </si>
  <si>
    <t>+/-149</t>
  </si>
  <si>
    <t>+/-29</t>
  </si>
  <si>
    <t>+/-23</t>
  </si>
  <si>
    <t>+/-33</t>
  </si>
  <si>
    <t>+/-27</t>
  </si>
  <si>
    <t>+/-19</t>
  </si>
  <si>
    <t>+/-31</t>
  </si>
  <si>
    <t>+/-28</t>
  </si>
  <si>
    <t>+/-15</t>
  </si>
  <si>
    <t>100</t>
  </si>
  <si>
    <t>+/-63</t>
  </si>
  <si>
    <t>+/-34</t>
  </si>
  <si>
    <t>+/-60</t>
  </si>
  <si>
    <t xml:space="preserve">    1-person household</t>
  </si>
  <si>
    <t xml:space="preserve">    2-person household</t>
  </si>
  <si>
    <t xml:space="preserve">    3-person household</t>
  </si>
  <si>
    <t>26</t>
  </si>
  <si>
    <t>55</t>
  </si>
  <si>
    <t xml:space="preserve">    4-person household</t>
  </si>
  <si>
    <t xml:space="preserve">    5-person household</t>
  </si>
  <si>
    <t>+/-73</t>
  </si>
  <si>
    <t xml:space="preserve">    6-person household</t>
  </si>
  <si>
    <t xml:space="preserve">    7-or-more person household</t>
  </si>
  <si>
    <t>+/-30</t>
  </si>
  <si>
    <t>+/-104</t>
  </si>
  <si>
    <t>15</t>
  </si>
  <si>
    <t>+/-52</t>
  </si>
  <si>
    <t>Households 2-4 persons</t>
  </si>
  <si>
    <t>Large households 5+ persons</t>
  </si>
  <si>
    <t>Rental</t>
  </si>
  <si>
    <t>Total Householder living alone</t>
  </si>
  <si>
    <t>Household Size by Tenure (Including Large Households) (2007-2011)</t>
  </si>
  <si>
    <t>Households by Tenure and Age (2007-2011)</t>
  </si>
  <si>
    <t>POPULATION</t>
  </si>
  <si>
    <t xml:space="preserve"> HOUSING UNITS</t>
  </si>
  <si>
    <t>County / City</t>
  </si>
  <si>
    <t>Household</t>
  </si>
  <si>
    <t>Group Quarters</t>
  </si>
  <si>
    <t>Single Detached</t>
  </si>
  <si>
    <t>Single Attached</t>
  </si>
  <si>
    <t>Two to Four</t>
  </si>
  <si>
    <t>Five Plus</t>
  </si>
  <si>
    <t>Mobile Homes</t>
  </si>
  <si>
    <t>Occupied</t>
  </si>
  <si>
    <t>Vacancy Rate</t>
  </si>
  <si>
    <t>Persons per Household</t>
  </si>
  <si>
    <t xml:space="preserve"> </t>
  </si>
  <si>
    <t>Date</t>
  </si>
  <si>
    <t>Single</t>
  </si>
  <si>
    <t>Multiple</t>
  </si>
  <si>
    <t>Vacant Units</t>
  </si>
  <si>
    <t>Persons Per Household</t>
  </si>
  <si>
    <t>Households</t>
  </si>
  <si>
    <t>Source : State of California, Department of Finance, E-5 Population and Housing Estimates for Cities, Counties and the State — January 1, 2011- 2013. Sacramento, California, May 2013</t>
  </si>
  <si>
    <t xml:space="preserve"> HOUSING UNITS by TYPE</t>
  </si>
  <si>
    <t xml:space="preserve">Access latest DOF E5 at: </t>
  </si>
  <si>
    <t xml:space="preserve"> http://www.dof.ca.gov/research/demographic/reports/estimates/e-5/2011-20/view.php</t>
  </si>
  <si>
    <t>Copy the rows of the 2010 tab data for the entire county, abd paste it here, below the table header</t>
  </si>
  <si>
    <t>Copy the rows of the latest tab  data for the entire county, abd paste it here, below the table header</t>
  </si>
  <si>
    <t>Note the years forw hcih you copied data bu the county name</t>
  </si>
  <si>
    <t>Data in this table will be automatically linked to the Hosuing stock tab</t>
  </si>
  <si>
    <t># Existing Households</t>
  </si>
  <si>
    <t>Geography</t>
  </si>
  <si>
    <t>Total housing units</t>
  </si>
  <si>
    <t xml:space="preserve"> Occupied housing units</t>
  </si>
  <si>
    <t xml:space="preserve"> Vacant housing units</t>
  </si>
  <si>
    <t xml:space="preserve">  For rent</t>
  </si>
  <si>
    <t xml:space="preserve">  Rented, not occupied</t>
  </si>
  <si>
    <t xml:space="preserve">  For sale only</t>
  </si>
  <si>
    <t xml:space="preserve">  Sold, not occupied</t>
  </si>
  <si>
    <t xml:space="preserve">  For seasonal, recreational, or occasional use</t>
  </si>
  <si>
    <t xml:space="preserve">  All other vacants</t>
  </si>
  <si>
    <t>Vacancy rate</t>
  </si>
  <si>
    <t>Homeowner vacancy rate (1)</t>
  </si>
  <si>
    <t>Rental vacancy rate (1)</t>
  </si>
  <si>
    <t>HOUSING STOCK BY TYPE OF VACANCY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</si>
  <si>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</si>
  <si>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</si>
  <si>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</si>
  <si>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</si>
  <si>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</si>
  <si>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</si>
  <si>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</si>
  <si>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</si>
  <si>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$1,000 payroll</t>
  </si>
  <si>
    <t>Table 16</t>
  </si>
  <si>
    <t>Table 17</t>
  </si>
  <si>
    <t xml:space="preserve">Household </t>
  </si>
  <si>
    <t>Extreme Low</t>
  </si>
  <si>
    <t>Very Low</t>
  </si>
  <si>
    <t>Low</t>
  </si>
  <si>
    <t>Moderate</t>
  </si>
  <si>
    <t>Above Moderate</t>
  </si>
  <si>
    <t>Lower income</t>
  </si>
  <si>
    <t>Ownership Households</t>
  </si>
  <si>
    <t>Overpaying owner households</t>
  </si>
  <si>
    <t>Percentage of overpaying owners</t>
  </si>
  <si>
    <t>Renter Households</t>
  </si>
  <si>
    <t>Overpaying renter hosueholds</t>
  </si>
  <si>
    <t>Percentage of overpaying renters</t>
  </si>
  <si>
    <t>Total Households</t>
  </si>
  <si>
    <t>Percentage of overpaying households</t>
  </si>
  <si>
    <t>Source: ACS 2007-2011 B25106</t>
  </si>
  <si>
    <t>E-8 City/County/State Population and Housing Estimates, 2000  and 2010</t>
  </si>
  <si>
    <t>Table 1.a</t>
  </si>
  <si>
    <t xml:space="preserve">http://www.dds.ca.gov/FactsStats/QuarterlyCounty.cfm </t>
  </si>
  <si>
    <t xml:space="preserve">http://www.dds.ca.gov/FactsStats/docs/CDER_QtrlyReport_Consideration_Limitations.pdf </t>
  </si>
  <si>
    <t>Data Limitations and Definitions</t>
  </si>
  <si>
    <t xml:space="preserve">http://www.agcensus.usda.gov/index.php </t>
  </si>
  <si>
    <t>Link to upcoming 2012 AgCensus</t>
  </si>
  <si>
    <t>44</t>
  </si>
  <si>
    <t>2.0%</t>
  </si>
  <si>
    <t>+/-56</t>
  </si>
  <si>
    <t>+/-223</t>
  </si>
  <si>
    <t>+/-54</t>
  </si>
  <si>
    <t>+/-143</t>
  </si>
  <si>
    <t>+/-57</t>
  </si>
  <si>
    <t>+/-155</t>
  </si>
  <si>
    <t>129</t>
  </si>
  <si>
    <t>+/-40</t>
  </si>
  <si>
    <t>+/-13</t>
  </si>
  <si>
    <t>+/-68</t>
  </si>
  <si>
    <t>+/-72</t>
  </si>
  <si>
    <t>+/-172</t>
  </si>
  <si>
    <t>+/-44</t>
  </si>
  <si>
    <t>+/-83</t>
  </si>
  <si>
    <t>+/-20</t>
  </si>
  <si>
    <t>+/-193</t>
  </si>
  <si>
    <t>+/-92</t>
  </si>
  <si>
    <t>+/-47</t>
  </si>
  <si>
    <t>106</t>
  </si>
  <si>
    <t>+/-132</t>
  </si>
  <si>
    <t>+/-190</t>
  </si>
  <si>
    <t>+/-107</t>
  </si>
  <si>
    <t>+/-97</t>
  </si>
  <si>
    <t>+/-219</t>
  </si>
  <si>
    <t>115</t>
  </si>
  <si>
    <t>131</t>
  </si>
  <si>
    <t>+/-38</t>
  </si>
  <si>
    <t>+/-100</t>
  </si>
  <si>
    <t>+/-32</t>
  </si>
  <si>
    <t>+/-46</t>
  </si>
  <si>
    <t>+/-43</t>
  </si>
  <si>
    <t>+/-109</t>
  </si>
  <si>
    <t>+/-103</t>
  </si>
  <si>
    <t>+/-71</t>
  </si>
  <si>
    <t>150 Days or More</t>
  </si>
  <si>
    <t>Fewer than 150 Days</t>
  </si>
  <si>
    <t>452</t>
  </si>
  <si>
    <t>158</t>
  </si>
  <si>
    <t>37</t>
  </si>
  <si>
    <t>410</t>
  </si>
  <si>
    <t>82</t>
  </si>
  <si>
    <t>1,248</t>
  </si>
  <si>
    <t>243</t>
  </si>
  <si>
    <t>499</t>
  </si>
  <si>
    <t>124</t>
  </si>
  <si>
    <t>253</t>
  </si>
  <si>
    <t>1,037</t>
  </si>
  <si>
    <t>341</t>
  </si>
  <si>
    <t>1,169</t>
  </si>
  <si>
    <t>3,217</t>
  </si>
  <si>
    <t>Source: 2000 Census P041</t>
  </si>
  <si>
    <t># Existing         Households</t>
  </si>
  <si>
    <t>For calculation purposes only</t>
  </si>
  <si>
    <t>Households by Income Category Paying in Excess of 30% of Income Toward Housing Cost (Overpayment By Income category)</t>
  </si>
  <si>
    <t xml:space="preserve">DDS Data on People with Developmental Disabilites by Zip Code </t>
  </si>
  <si>
    <t>Source: Department of Developmental Services</t>
  </si>
  <si>
    <t>County</t>
  </si>
  <si>
    <t>ICF</t>
  </si>
  <si>
    <t>Other</t>
  </si>
  <si>
    <t>5-Very High</t>
  </si>
  <si>
    <t>4-High.</t>
  </si>
  <si>
    <t>2-Low</t>
  </si>
  <si>
    <t>Project Address</t>
  </si>
  <si>
    <t>Project City</t>
  </si>
  <si>
    <t>Project County</t>
  </si>
  <si>
    <t>Project Zip</t>
  </si>
  <si>
    <t>PIS Date</t>
  </si>
  <si>
    <t>Total Low_Income Units</t>
  </si>
  <si>
    <t>Total Units</t>
  </si>
  <si>
    <t>Year 15 Date__cd</t>
  </si>
  <si>
    <t>Application Stage</t>
  </si>
  <si>
    <t>Housing Type</t>
  </si>
  <si>
    <t>Construction Type</t>
  </si>
  <si>
    <t>Risk Level</t>
  </si>
  <si>
    <t>Definition</t>
  </si>
  <si>
    <t>Section 8 Contract Expiring or Mortgage maturing in next year</t>
  </si>
  <si>
    <t>Section 8 Contract Expiring or Mortgage maturing in 1-5 years</t>
  </si>
  <si>
    <t>3-Moderate</t>
  </si>
  <si>
    <t>Section 8 Contract Expiring or Mortgage maturing in 5-10 years</t>
  </si>
  <si>
    <t>Section 8 Contract Expiring or Mortgage maturing in more than 10</t>
  </si>
  <si>
    <t>1-none</t>
  </si>
  <si>
    <t>no Section 8 contract or subsidized mortgage in place</t>
  </si>
  <si>
    <t>Total Housing Units</t>
  </si>
  <si>
    <t>Unincorporated County</t>
  </si>
  <si>
    <t>Source: DOF E8 2000-2010 By geography</t>
  </si>
  <si>
    <t>Link to American FactFinder</t>
  </si>
  <si>
    <t xml:space="preserve">http://factfinder2.census.gov/faces/nav/jsf/pages/searchresults.xhtml?refresh=t </t>
  </si>
  <si>
    <t>Source: ACS 2007-2001 B17012</t>
  </si>
  <si>
    <t>Female Headed Households (2011)</t>
  </si>
  <si>
    <r>
      <t>California, all counties, and all places</t>
    </r>
    <r>
      <rPr>
        <sz val="8.8000000000000007"/>
        <color theme="1"/>
        <rFont val="Arial"/>
        <family val="2"/>
      </rPr>
      <t xml:space="preserve"> (incorporated cities and Census Designated Places) - selected data:</t>
    </r>
  </si>
  <si>
    <t>Table 5a—Housing Occupancy (occupied units and vacant unit by type of vacancy) (.xls, &lt;1 MB)</t>
  </si>
  <si>
    <t>Table 5b—Housing Tenure (owner/renter) (.xls, &lt;1 MB)</t>
  </si>
  <si>
    <t>Source: DOF Census 2010 Demographic Summary Profile</t>
  </si>
  <si>
    <t>Source : DOF_ Census 2010 Demographic Summary Profile</t>
  </si>
  <si>
    <t xml:space="preserve">: https://www.onecpd.info/reports/CoC_HIC_State_CA_2012.pdf </t>
  </si>
  <si>
    <t>642</t>
  </si>
  <si>
    <t>169</t>
  </si>
  <si>
    <t>9.8%</t>
  </si>
  <si>
    <t>11.5%</t>
  </si>
  <si>
    <t>4.7%</t>
  </si>
  <si>
    <t>1.6%</t>
  </si>
  <si>
    <t>9.2%</t>
  </si>
  <si>
    <t>0.0%</t>
  </si>
  <si>
    <t>5.0%</t>
  </si>
  <si>
    <t>26.3%</t>
  </si>
  <si>
    <t>2.3%</t>
  </si>
  <si>
    <t>4.2%</t>
  </si>
  <si>
    <t>1,780</t>
  </si>
  <si>
    <t>1.8%</t>
  </si>
  <si>
    <t>6.0%</t>
  </si>
  <si>
    <t>2.1%</t>
  </si>
  <si>
    <t>2.2%</t>
  </si>
  <si>
    <t>5.5%</t>
  </si>
  <si>
    <t>4.5%</t>
  </si>
  <si>
    <t>4.4%</t>
  </si>
  <si>
    <t>184</t>
  </si>
  <si>
    <t>146</t>
  </si>
  <si>
    <t>8.4%</t>
  </si>
  <si>
    <t>9.5%</t>
  </si>
  <si>
    <t>5.9%</t>
  </si>
  <si>
    <t>5.7%</t>
  </si>
  <si>
    <t>1.0%</t>
  </si>
  <si>
    <t>3.3%</t>
  </si>
  <si>
    <t>6.7%</t>
  </si>
  <si>
    <t>0.8%</t>
  </si>
  <si>
    <t>0.9%</t>
  </si>
  <si>
    <t>3.9%</t>
  </si>
  <si>
    <t>6.8%</t>
  </si>
  <si>
    <t>3.5%</t>
  </si>
  <si>
    <t>4.1%</t>
  </si>
  <si>
    <t>105</t>
  </si>
  <si>
    <t>826</t>
  </si>
  <si>
    <t>1.1%</t>
  </si>
  <si>
    <t>8.3%</t>
  </si>
  <si>
    <t>4.3%</t>
  </si>
  <si>
    <t>8.7%</t>
  </si>
  <si>
    <t>7.4%</t>
  </si>
  <si>
    <t>3.6%</t>
  </si>
  <si>
    <t>+/-321</t>
  </si>
  <si>
    <t>+/-200</t>
  </si>
  <si>
    <t>+/-87</t>
  </si>
  <si>
    <t>+/-336</t>
  </si>
  <si>
    <t>+/-136</t>
  </si>
  <si>
    <t>+/-126</t>
  </si>
  <si>
    <t>+/-93</t>
  </si>
  <si>
    <t>+/-156</t>
  </si>
  <si>
    <t>+/-290</t>
  </si>
  <si>
    <t>+/-78</t>
  </si>
  <si>
    <t>+/-76</t>
  </si>
  <si>
    <t>+/-261</t>
  </si>
  <si>
    <t>+/-576</t>
  </si>
  <si>
    <t>+/-202</t>
  </si>
  <si>
    <t>+/-612</t>
  </si>
  <si>
    <t>+/-69</t>
  </si>
  <si>
    <t>+/-108</t>
  </si>
  <si>
    <t>+/-86</t>
  </si>
  <si>
    <t>+/-96</t>
  </si>
  <si>
    <t>+/-59</t>
  </si>
  <si>
    <t>+/-168</t>
  </si>
  <si>
    <t>+/-125</t>
  </si>
  <si>
    <t>+/-89</t>
  </si>
  <si>
    <t>+/-189</t>
  </si>
  <si>
    <t>+/-453</t>
  </si>
  <si>
    <t>+/-111</t>
  </si>
  <si>
    <t>+/-506</t>
  </si>
  <si>
    <t>+/-110</t>
  </si>
  <si>
    <t>+/-231</t>
  </si>
  <si>
    <t>+/-62</t>
  </si>
  <si>
    <t>+/-121</t>
  </si>
  <si>
    <t>+/-330</t>
  </si>
  <si>
    <t>+/-127</t>
  </si>
  <si>
    <t>+/-166</t>
  </si>
  <si>
    <t>+/-41</t>
  </si>
  <si>
    <t>+/-170</t>
  </si>
  <si>
    <t>+/-210</t>
  </si>
  <si>
    <t>+/-74</t>
  </si>
  <si>
    <t>+/-158</t>
  </si>
  <si>
    <t>+/-112</t>
  </si>
  <si>
    <t>+/-75</t>
  </si>
  <si>
    <t>+/-157</t>
  </si>
  <si>
    <t>Unincorporated</t>
  </si>
  <si>
    <t>43</t>
  </si>
  <si>
    <t>93</t>
  </si>
  <si>
    <t>28</t>
  </si>
  <si>
    <t>14</t>
  </si>
  <si>
    <t>166</t>
  </si>
  <si>
    <t>142</t>
  </si>
  <si>
    <t>356</t>
  </si>
  <si>
    <t>92</t>
  </si>
  <si>
    <t>84</t>
  </si>
  <si>
    <t>235</t>
  </si>
  <si>
    <t>321</t>
  </si>
  <si>
    <t>577</t>
  </si>
  <si>
    <t>275</t>
  </si>
  <si>
    <t>260</t>
  </si>
  <si>
    <t>585</t>
  </si>
  <si>
    <t>1,223</t>
  </si>
  <si>
    <t>Emergency Shelter</t>
  </si>
  <si>
    <t>Transitional Housing</t>
  </si>
  <si>
    <t>Permanent Supportive Housing</t>
  </si>
  <si>
    <t>n/a</t>
  </si>
  <si>
    <t>Family Beds</t>
  </si>
  <si>
    <t>Adults Only Beds</t>
  </si>
  <si>
    <t>Child Only Beds</t>
  </si>
  <si>
    <t>Total Year Round Beds</t>
  </si>
  <si>
    <t>Seasonal</t>
  </si>
  <si>
    <t>https://www.onecpd.info/resources/documents/2007-2012PITCountsbyCoC.xlsx</t>
  </si>
  <si>
    <t>6.3%</t>
  </si>
  <si>
    <t>1.7%</t>
  </si>
  <si>
    <t>Total Persons with a Physical Disability</t>
  </si>
  <si>
    <t>% of Total Population Over Age 5 (Civilian Non-institutional)</t>
  </si>
  <si>
    <t>Persons with Physical Disability by Employment Status* (Census 2000)</t>
  </si>
  <si>
    <t>186</t>
  </si>
  <si>
    <t>+/-99</t>
  </si>
  <si>
    <t>283</t>
  </si>
  <si>
    <t>+/-135</t>
  </si>
  <si>
    <t>135</t>
  </si>
  <si>
    <t>+/-137</t>
  </si>
  <si>
    <t>636</t>
  </si>
  <si>
    <t>+/-250</t>
  </si>
  <si>
    <t>200</t>
  </si>
  <si>
    <t>107</t>
  </si>
  <si>
    <t>98</t>
  </si>
  <si>
    <t>+/-36</t>
  </si>
  <si>
    <t>612</t>
  </si>
  <si>
    <t>62</t>
  </si>
  <si>
    <t>69</t>
  </si>
  <si>
    <t>+/-123</t>
  </si>
  <si>
    <t>368</t>
  </si>
  <si>
    <t>113</t>
  </si>
  <si>
    <t>+/-309</t>
  </si>
  <si>
    <t>445</t>
  </si>
  <si>
    <t>+/-373</t>
  </si>
  <si>
    <t>810</t>
  </si>
  <si>
    <t xml:space="preserve">Persons with Disabilities by Disability Type and Age (Cenus 2000) </t>
  </si>
  <si>
    <t>Source: ACS 2011, 5 Year (B25007)</t>
  </si>
  <si>
    <t>*Employment data for all disabilities not considered physical is not available for all jurisdictions.  Data is available for Chico and Paradise.  Please see bottom table.</t>
  </si>
  <si>
    <t>Source: 2000 Census PCT028</t>
  </si>
  <si>
    <t xml:space="preserve">Unincorporated     </t>
  </si>
  <si>
    <t>10-year change</t>
  </si>
  <si>
    <t>AMI</t>
  </si>
  <si>
    <t>Overpaying hosueholds</t>
  </si>
  <si>
    <t>Source ACS B25009</t>
  </si>
  <si>
    <t>-</t>
  </si>
  <si>
    <t>By Zip Code</t>
  </si>
  <si>
    <t>property_name__ct</t>
  </si>
  <si>
    <t>Address</t>
  </si>
  <si>
    <t>City</t>
  </si>
  <si>
    <t>Zip</t>
  </si>
  <si>
    <t>RentAssisted Units</t>
  </si>
  <si>
    <t>Sec 8 Units</t>
  </si>
  <si>
    <t>Operational Date</t>
  </si>
  <si>
    <t>Date Restrictive Clause Expiration</t>
  </si>
  <si>
    <t>Tax Credit Exp DT</t>
  </si>
  <si>
    <t>Source:  California Housing Partnership Corporation</t>
  </si>
  <si>
    <t>Fresno County</t>
  </si>
  <si>
    <t xml:space="preserve">Clovis              </t>
  </si>
  <si>
    <t xml:space="preserve">Coalinga            </t>
  </si>
  <si>
    <t xml:space="preserve">Firebaugh           </t>
  </si>
  <si>
    <t xml:space="preserve">Fowler              </t>
  </si>
  <si>
    <t xml:space="preserve">Fresno              </t>
  </si>
  <si>
    <t xml:space="preserve">Huron               </t>
  </si>
  <si>
    <t xml:space="preserve">Kerman              </t>
  </si>
  <si>
    <t xml:space="preserve">Kingsburg           </t>
  </si>
  <si>
    <t xml:space="preserve">Mendota             </t>
  </si>
  <si>
    <t xml:space="preserve">Orange Cove         </t>
  </si>
  <si>
    <t xml:space="preserve">Parlier             </t>
  </si>
  <si>
    <t xml:space="preserve">Reedley             </t>
  </si>
  <si>
    <t xml:space="preserve">Sanger              </t>
  </si>
  <si>
    <t xml:space="preserve">San Joaquin         </t>
  </si>
  <si>
    <t xml:space="preserve">Selma               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</si>
  <si>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</si>
  <si>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</si>
  <si>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</si>
  <si>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</si>
  <si>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</si>
  <si>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</si>
  <si>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</si>
  <si>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</si>
  <si>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</si>
  <si>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Grove</t>
  </si>
  <si>
    <t>Parlier</t>
  </si>
  <si>
    <t>Reedley</t>
  </si>
  <si>
    <t>Sanger</t>
  </si>
  <si>
    <t>San Joaquin</t>
  </si>
  <si>
    <t>Selma</t>
  </si>
  <si>
    <t>Fresno County, California</t>
  </si>
  <si>
    <t>Clovis, California</t>
  </si>
  <si>
    <t>Coalinga, California</t>
  </si>
  <si>
    <t>Firebaugh, California</t>
  </si>
  <si>
    <t>Fowler, California</t>
  </si>
  <si>
    <t>Fresno, California</t>
  </si>
  <si>
    <t>Huron, California</t>
  </si>
  <si>
    <t>Kerman, California</t>
  </si>
  <si>
    <t>Kingsburg, California</t>
  </si>
  <si>
    <t>Mendota, California</t>
  </si>
  <si>
    <t>Orange Cove, California</t>
  </si>
  <si>
    <t>Parlier, California</t>
  </si>
  <si>
    <t>Sanger, California</t>
  </si>
  <si>
    <t>San Joaquin, California</t>
  </si>
  <si>
    <t>Selma, California</t>
  </si>
  <si>
    <t>364,567</t>
  </si>
  <si>
    <t>42,024</t>
  </si>
  <si>
    <t>5,697</t>
  </si>
  <si>
    <t>2,785</t>
  </si>
  <si>
    <t>2,382</t>
  </si>
  <si>
    <t>192,677</t>
  </si>
  <si>
    <t>1,957</t>
  </si>
  <si>
    <t>5,358</t>
  </si>
  <si>
    <t>4,992</t>
  </si>
  <si>
    <t>3,591</t>
  </si>
  <si>
    <t>2,920</t>
  </si>
  <si>
    <t>5,368</t>
  </si>
  <si>
    <t>9,548</t>
  </si>
  <si>
    <t>9,817</t>
  </si>
  <si>
    <t>1,085</t>
  </si>
  <si>
    <t>9,326</t>
  </si>
  <si>
    <t>37,966</t>
  </si>
  <si>
    <t>10.4%</t>
  </si>
  <si>
    <t>643</t>
  </si>
  <si>
    <t>1.5%</t>
  </si>
  <si>
    <t>697</t>
  </si>
  <si>
    <t>12.2%</t>
  </si>
  <si>
    <t>1,021</t>
  </si>
  <si>
    <t>36.7%</t>
  </si>
  <si>
    <t>309</t>
  </si>
  <si>
    <t>13.0%</t>
  </si>
  <si>
    <t>10,096</t>
  </si>
  <si>
    <t>5.2%</t>
  </si>
  <si>
    <t>1,323</t>
  </si>
  <si>
    <t>67.6%</t>
  </si>
  <si>
    <t>993</t>
  </si>
  <si>
    <t>18.5%</t>
  </si>
  <si>
    <t>426</t>
  </si>
  <si>
    <t>8.5%</t>
  </si>
  <si>
    <t>2,285</t>
  </si>
  <si>
    <t>63.6%</t>
  </si>
  <si>
    <t>1,068</t>
  </si>
  <si>
    <t>36.6%</t>
  </si>
  <si>
    <t>1,600</t>
  </si>
  <si>
    <t>29.8%</t>
  </si>
  <si>
    <t>2,509</t>
  </si>
  <si>
    <t>1,660</t>
  </si>
  <si>
    <t>16.9%</t>
  </si>
  <si>
    <t>691</t>
  </si>
  <si>
    <t>63.7%</t>
  </si>
  <si>
    <t>19.1%</t>
  </si>
  <si>
    <t>21,075</t>
  </si>
  <si>
    <t>5.8%</t>
  </si>
  <si>
    <t>2,593</t>
  </si>
  <si>
    <t>473</t>
  </si>
  <si>
    <t>150</t>
  </si>
  <si>
    <t>5.4%</t>
  </si>
  <si>
    <t>102</t>
  </si>
  <si>
    <t>10,607</t>
  </si>
  <si>
    <t>19</t>
  </si>
  <si>
    <t>361</t>
  </si>
  <si>
    <t>227</t>
  </si>
  <si>
    <t>39</t>
  </si>
  <si>
    <t>255</t>
  </si>
  <si>
    <t>202</t>
  </si>
  <si>
    <t>3.8%</t>
  </si>
  <si>
    <t>457</t>
  </si>
  <si>
    <t>4.8%</t>
  </si>
  <si>
    <t>555</t>
  </si>
  <si>
    <t>11</t>
  </si>
  <si>
    <t>24,667</t>
  </si>
  <si>
    <t>2,662</t>
  </si>
  <si>
    <t>232</t>
  </si>
  <si>
    <t>211</t>
  </si>
  <si>
    <t>8.9%</t>
  </si>
  <si>
    <t>13,347</t>
  </si>
  <si>
    <t>6.9%</t>
  </si>
  <si>
    <t>23</t>
  </si>
  <si>
    <t>1.2%</t>
  </si>
  <si>
    <t>491</t>
  </si>
  <si>
    <t>456</t>
  </si>
  <si>
    <t>9.1%</t>
  </si>
  <si>
    <t>151</t>
  </si>
  <si>
    <t>163</t>
  </si>
  <si>
    <t>5.6%</t>
  </si>
  <si>
    <t>842</t>
  </si>
  <si>
    <t>15.7%</t>
  </si>
  <si>
    <t>567</t>
  </si>
  <si>
    <t>760</t>
  </si>
  <si>
    <t>7.7%</t>
  </si>
  <si>
    <t>886</t>
  </si>
  <si>
    <t>15,142</t>
  </si>
  <si>
    <t>1,575</t>
  </si>
  <si>
    <t>3.7%</t>
  </si>
  <si>
    <t>80</t>
  </si>
  <si>
    <t>1.4%</t>
  </si>
  <si>
    <t>58</t>
  </si>
  <si>
    <t>2.4%</t>
  </si>
  <si>
    <t>6,616</t>
  </si>
  <si>
    <t>3.4%</t>
  </si>
  <si>
    <t>351</t>
  </si>
  <si>
    <t>6.6%</t>
  </si>
  <si>
    <t>7.2%</t>
  </si>
  <si>
    <t>128</t>
  </si>
  <si>
    <t>294</t>
  </si>
  <si>
    <t>10.1%</t>
  </si>
  <si>
    <t>10.9%</t>
  </si>
  <si>
    <t>710</t>
  </si>
  <si>
    <t>702</t>
  </si>
  <si>
    <t>2.8%</t>
  </si>
  <si>
    <t>666</t>
  </si>
  <si>
    <t>7.1%</t>
  </si>
  <si>
    <t>39,650</t>
  </si>
  <si>
    <t>4,638</t>
  </si>
  <si>
    <t>11.0%</t>
  </si>
  <si>
    <t>485</t>
  </si>
  <si>
    <t>293</t>
  </si>
  <si>
    <t>10.5%</t>
  </si>
  <si>
    <t>311</t>
  </si>
  <si>
    <t>13.1%</t>
  </si>
  <si>
    <t>22,245</t>
  </si>
  <si>
    <t>422</t>
  </si>
  <si>
    <t>7.9%</t>
  </si>
  <si>
    <t>694</t>
  </si>
  <si>
    <t>13.9%</t>
  </si>
  <si>
    <t>191</t>
  </si>
  <si>
    <t>5.3%</t>
  </si>
  <si>
    <t>530</t>
  </si>
  <si>
    <t>9.9%</t>
  </si>
  <si>
    <t>890</t>
  </si>
  <si>
    <t>9.3%</t>
  </si>
  <si>
    <t>35</t>
  </si>
  <si>
    <t>3.2%</t>
  </si>
  <si>
    <t>903</t>
  </si>
  <si>
    <t>9.7%</t>
  </si>
  <si>
    <t>17,782</t>
  </si>
  <si>
    <t>4.9%</t>
  </si>
  <si>
    <t>1,978</t>
  </si>
  <si>
    <t>448</t>
  </si>
  <si>
    <t>9,290</t>
  </si>
  <si>
    <t>94</t>
  </si>
  <si>
    <t>381</t>
  </si>
  <si>
    <t>5.1%</t>
  </si>
  <si>
    <t>136</t>
  </si>
  <si>
    <t>234</t>
  </si>
  <si>
    <t>315</t>
  </si>
  <si>
    <t>419</t>
  </si>
  <si>
    <t>46</t>
  </si>
  <si>
    <t>628</t>
  </si>
  <si>
    <t>5,580</t>
  </si>
  <si>
    <t>919</t>
  </si>
  <si>
    <t>2</t>
  </si>
  <si>
    <t>0.1%</t>
  </si>
  <si>
    <t>3,274</t>
  </si>
  <si>
    <t>147</t>
  </si>
  <si>
    <t>2.7%</t>
  </si>
  <si>
    <t>42</t>
  </si>
  <si>
    <t>48</t>
  </si>
  <si>
    <t>0.5%</t>
  </si>
  <si>
    <t>134</t>
  </si>
  <si>
    <t>0.6%</t>
  </si>
  <si>
    <t>17,876</t>
  </si>
  <si>
    <t>2,422</t>
  </si>
  <si>
    <t>3.0%</t>
  </si>
  <si>
    <t>51</t>
  </si>
  <si>
    <t>11,067</t>
  </si>
  <si>
    <t>85</t>
  </si>
  <si>
    <t>16</t>
  </si>
  <si>
    <t>60</t>
  </si>
  <si>
    <t>291</t>
  </si>
  <si>
    <t>327</t>
  </si>
  <si>
    <t>8</t>
  </si>
  <si>
    <t>0.7%</t>
  </si>
  <si>
    <t>29,900</t>
  </si>
  <si>
    <t>8.2%</t>
  </si>
  <si>
    <t>3,875</t>
  </si>
  <si>
    <t>259</t>
  </si>
  <si>
    <t>99</t>
  </si>
  <si>
    <t>203</t>
  </si>
  <si>
    <t>17,515</t>
  </si>
  <si>
    <t>217</t>
  </si>
  <si>
    <t>323</t>
  </si>
  <si>
    <t>6.5%</t>
  </si>
  <si>
    <t>155</t>
  </si>
  <si>
    <t>287</t>
  </si>
  <si>
    <t>546</t>
  </si>
  <si>
    <t>723</t>
  </si>
  <si>
    <t>85,576</t>
  </si>
  <si>
    <t>23.5%</t>
  </si>
  <si>
    <t>11,721</t>
  </si>
  <si>
    <t>27.9%</t>
  </si>
  <si>
    <t>28.1%</t>
  </si>
  <si>
    <t>551</t>
  </si>
  <si>
    <t>23.1%</t>
  </si>
  <si>
    <t>48,122</t>
  </si>
  <si>
    <t>25.0%</t>
  </si>
  <si>
    <t>197</t>
  </si>
  <si>
    <t>1,206</t>
  </si>
  <si>
    <t>22.5%</t>
  </si>
  <si>
    <t>1,049</t>
  </si>
  <si>
    <t>21.0%</t>
  </si>
  <si>
    <t>354</t>
  </si>
  <si>
    <t>221</t>
  </si>
  <si>
    <t>7.6%</t>
  </si>
  <si>
    <t>11.8%</t>
  </si>
  <si>
    <t>1,887</t>
  </si>
  <si>
    <t>19.8%</t>
  </si>
  <si>
    <t>2,085</t>
  </si>
  <si>
    <t>21.2%</t>
  </si>
  <si>
    <t>1,907</t>
  </si>
  <si>
    <t>20.4%</t>
  </si>
  <si>
    <t>30,253</t>
  </si>
  <si>
    <t>3,428</t>
  </si>
  <si>
    <t>527</t>
  </si>
  <si>
    <t>231</t>
  </si>
  <si>
    <t>18,913</t>
  </si>
  <si>
    <t>228</t>
  </si>
  <si>
    <t>319</t>
  </si>
  <si>
    <t>6.4%</t>
  </si>
  <si>
    <t>137</t>
  </si>
  <si>
    <t>154</t>
  </si>
  <si>
    <t>597</t>
  </si>
  <si>
    <t>6.1%</t>
  </si>
  <si>
    <t>588</t>
  </si>
  <si>
    <t>16,995</t>
  </si>
  <si>
    <t>2,107</t>
  </si>
  <si>
    <t>122</t>
  </si>
  <si>
    <t>88</t>
  </si>
  <si>
    <t>87</t>
  </si>
  <si>
    <t>9,768</t>
  </si>
  <si>
    <t>41</t>
  </si>
  <si>
    <t>110</t>
  </si>
  <si>
    <t>246</t>
  </si>
  <si>
    <t>29</t>
  </si>
  <si>
    <t>101</t>
  </si>
  <si>
    <t>1.9%</t>
  </si>
  <si>
    <t>335</t>
  </si>
  <si>
    <t>398</t>
  </si>
  <si>
    <t>2.6%</t>
  </si>
  <si>
    <t>365</t>
  </si>
  <si>
    <t>22,105</t>
  </si>
  <si>
    <t>3,463</t>
  </si>
  <si>
    <t>11,817</t>
  </si>
  <si>
    <t>366</t>
  </si>
  <si>
    <t>343</t>
  </si>
  <si>
    <t>34</t>
  </si>
  <si>
    <t>47</t>
  </si>
  <si>
    <t>4.0%</t>
  </si>
  <si>
    <t>631</t>
  </si>
  <si>
    <t>5</t>
  </si>
  <si>
    <t>287,082</t>
  </si>
  <si>
    <t>32,915</t>
  </si>
  <si>
    <t>4,259</t>
  </si>
  <si>
    <t>1,914</t>
  </si>
  <si>
    <t>1,625</t>
  </si>
  <si>
    <t>157,649</t>
  </si>
  <si>
    <t>1,548</t>
  </si>
  <si>
    <t>3,589</t>
  </si>
  <si>
    <t>3,646</t>
  </si>
  <si>
    <t>2,753</t>
  </si>
  <si>
    <t>2,195</t>
  </si>
  <si>
    <t>3,508</t>
  </si>
  <si>
    <t>6,165</t>
  </si>
  <si>
    <t>6,559</t>
  </si>
  <si>
    <t>915</t>
  </si>
  <si>
    <t>6,393</t>
  </si>
  <si>
    <t>155,585</t>
  </si>
  <si>
    <t>20,598</t>
  </si>
  <si>
    <t>2,237</t>
  </si>
  <si>
    <t>1,035</t>
  </si>
  <si>
    <t>884</t>
  </si>
  <si>
    <t>76,355</t>
  </si>
  <si>
    <t>325</t>
  </si>
  <si>
    <t>2,068</t>
  </si>
  <si>
    <t>2,178</t>
  </si>
  <si>
    <t>1,204</t>
  </si>
  <si>
    <t>920</t>
  </si>
  <si>
    <t>1,538</t>
  </si>
  <si>
    <t>3,737</t>
  </si>
  <si>
    <t>3,626</t>
  </si>
  <si>
    <t>3,785</t>
  </si>
  <si>
    <t>100,662</t>
  </si>
  <si>
    <t>14,127</t>
  </si>
  <si>
    <t>1,376</t>
  </si>
  <si>
    <t>493</t>
  </si>
  <si>
    <t>50,009</t>
  </si>
  <si>
    <t>866</t>
  </si>
  <si>
    <t>1,325</t>
  </si>
  <si>
    <t>520</t>
  </si>
  <si>
    <t>1,944</t>
  </si>
  <si>
    <t>2,042</t>
  </si>
  <si>
    <t>89</t>
  </si>
  <si>
    <t>2,160</t>
  </si>
  <si>
    <t>46,591</t>
  </si>
  <si>
    <t>6,012</t>
  </si>
  <si>
    <t>771</t>
  </si>
  <si>
    <t>529</t>
  </si>
  <si>
    <t>300</t>
  </si>
  <si>
    <t>22,223</t>
  </si>
  <si>
    <t>195</t>
  </si>
  <si>
    <t>708</t>
  </si>
  <si>
    <t>554</t>
  </si>
  <si>
    <t>922</t>
  </si>
  <si>
    <t>1,460</t>
  </si>
  <si>
    <t>1,278</t>
  </si>
  <si>
    <t>263</t>
  </si>
  <si>
    <t>1,218</t>
  </si>
  <si>
    <t>6,480</t>
  </si>
  <si>
    <t>413</t>
  </si>
  <si>
    <t>59</t>
  </si>
  <si>
    <t>50</t>
  </si>
  <si>
    <t>3,093</t>
  </si>
  <si>
    <t>181</t>
  </si>
  <si>
    <t>140</t>
  </si>
  <si>
    <t>130</t>
  </si>
  <si>
    <t>133</t>
  </si>
  <si>
    <t>245</t>
  </si>
  <si>
    <t>285</t>
  </si>
  <si>
    <t>308</t>
  </si>
  <si>
    <t>1,435</t>
  </si>
  <si>
    <t>4</t>
  </si>
  <si>
    <t>852</t>
  </si>
  <si>
    <t>27</t>
  </si>
  <si>
    <t>73</t>
  </si>
  <si>
    <t>21</t>
  </si>
  <si>
    <t>53</t>
  </si>
  <si>
    <t>417</t>
  </si>
  <si>
    <t>178</t>
  </si>
  <si>
    <t>12</t>
  </si>
  <si>
    <t>131,497</t>
  </si>
  <si>
    <t>12,317</t>
  </si>
  <si>
    <t>2,022</t>
  </si>
  <si>
    <t>879</t>
  </si>
  <si>
    <t>741</t>
  </si>
  <si>
    <t>81,294</t>
  </si>
  <si>
    <t>1,521</t>
  </si>
  <si>
    <t>1,468</t>
  </si>
  <si>
    <t>1,549</t>
  </si>
  <si>
    <t>1,275</t>
  </si>
  <si>
    <t>1,970</t>
  </si>
  <si>
    <t>2,428</t>
  </si>
  <si>
    <t>2,933</t>
  </si>
  <si>
    <t>467</t>
  </si>
  <si>
    <t>2,608</t>
  </si>
  <si>
    <t>56,212</t>
  </si>
  <si>
    <t>6,416</t>
  </si>
  <si>
    <t>168</t>
  </si>
  <si>
    <t>266</t>
  </si>
  <si>
    <t>36,806</t>
  </si>
  <si>
    <t>388</t>
  </si>
  <si>
    <t>829</t>
  </si>
  <si>
    <t>290</t>
  </si>
  <si>
    <t>390</t>
  </si>
  <si>
    <t>378</t>
  </si>
  <si>
    <t>700</t>
  </si>
  <si>
    <t>1,073</t>
  </si>
  <si>
    <t>117</t>
  </si>
  <si>
    <t>763</t>
  </si>
  <si>
    <t>54,641</t>
  </si>
  <si>
    <t>4,934</t>
  </si>
  <si>
    <t>768</t>
  </si>
  <si>
    <t>489</t>
  </si>
  <si>
    <t>364</t>
  </si>
  <si>
    <t>32,315</t>
  </si>
  <si>
    <t>610</t>
  </si>
  <si>
    <t>817</t>
  </si>
  <si>
    <t>564</t>
  </si>
  <si>
    <t>796</t>
  </si>
  <si>
    <t>528</t>
  </si>
  <si>
    <t>1,110</t>
  </si>
  <si>
    <t>979</t>
  </si>
  <si>
    <t>1,313</t>
  </si>
  <si>
    <t>256</t>
  </si>
  <si>
    <t>1,186</t>
  </si>
  <si>
    <t>13,433</t>
  </si>
  <si>
    <t>797</t>
  </si>
  <si>
    <t>270</t>
  </si>
  <si>
    <t>212</t>
  </si>
  <si>
    <t>103</t>
  </si>
  <si>
    <t>7,193</t>
  </si>
  <si>
    <t>262</t>
  </si>
  <si>
    <t>159</t>
  </si>
  <si>
    <t>252</t>
  </si>
  <si>
    <t>377</t>
  </si>
  <si>
    <t>581</t>
  </si>
  <si>
    <t>78</t>
  </si>
  <si>
    <t>539</t>
  </si>
  <si>
    <t>4,990</t>
  </si>
  <si>
    <t>76</t>
  </si>
  <si>
    <t>3,338</t>
  </si>
  <si>
    <t>96</t>
  </si>
  <si>
    <t>95</t>
  </si>
  <si>
    <t>201</t>
  </si>
  <si>
    <t>2,221</t>
  </si>
  <si>
    <t>7</t>
  </si>
  <si>
    <t>10</t>
  </si>
  <si>
    <t>1,642</t>
  </si>
  <si>
    <t>61</t>
  </si>
  <si>
    <t>112</t>
  </si>
  <si>
    <t>25</t>
  </si>
  <si>
    <t>33</t>
  </si>
  <si>
    <t>Fresno County Wide</t>
  </si>
  <si>
    <t>Orange Cove</t>
  </si>
  <si>
    <t>Reedley, California</t>
  </si>
  <si>
    <t>+/-1,319</t>
  </si>
  <si>
    <t>+/-624</t>
  </si>
  <si>
    <t>+/-303</t>
  </si>
  <si>
    <t>+/-133</t>
  </si>
  <si>
    <t>+/-124</t>
  </si>
  <si>
    <t>+/-1,337</t>
  </si>
  <si>
    <t>+/-251</t>
  </si>
  <si>
    <t>+/-242</t>
  </si>
  <si>
    <t>+/-275</t>
  </si>
  <si>
    <t>+/-1,746</t>
  </si>
  <si>
    <t>+/-534</t>
  </si>
  <si>
    <t>+/-230</t>
  </si>
  <si>
    <t>+/-154</t>
  </si>
  <si>
    <t>+/-131</t>
  </si>
  <si>
    <t>+/-1,497</t>
  </si>
  <si>
    <t>+/-277</t>
  </si>
  <si>
    <t>+/-184</t>
  </si>
  <si>
    <t>+/-180</t>
  </si>
  <si>
    <t>+/-217</t>
  </si>
  <si>
    <t>+/-281</t>
  </si>
  <si>
    <t>+/-325</t>
  </si>
  <si>
    <t>1,739</t>
  </si>
  <si>
    <t>+/-297</t>
  </si>
  <si>
    <t>153</t>
  </si>
  <si>
    <t>1,036</t>
  </si>
  <si>
    <t>+/-224</t>
  </si>
  <si>
    <t>+/-45</t>
  </si>
  <si>
    <t>32</t>
  </si>
  <si>
    <t>+/-37</t>
  </si>
  <si>
    <t>+/-16</t>
  </si>
  <si>
    <t>+/-88</t>
  </si>
  <si>
    <t>15,918</t>
  </si>
  <si>
    <t>+/-915</t>
  </si>
  <si>
    <t>2,030</t>
  </si>
  <si>
    <t>229</t>
  </si>
  <si>
    <t>+/-50</t>
  </si>
  <si>
    <t>+/-64</t>
  </si>
  <si>
    <t>9,166</t>
  </si>
  <si>
    <t>+/-675</t>
  </si>
  <si>
    <t>466</t>
  </si>
  <si>
    <t>247</t>
  </si>
  <si>
    <t>282</t>
  </si>
  <si>
    <t>+/-22</t>
  </si>
  <si>
    <t>177</t>
  </si>
  <si>
    <t>369</t>
  </si>
  <si>
    <t>+/-120</t>
  </si>
  <si>
    <t>438</t>
  </si>
  <si>
    <t>344</t>
  </si>
  <si>
    <t>+/-117</t>
  </si>
  <si>
    <t>27,857</t>
  </si>
  <si>
    <t>+/-980</t>
  </si>
  <si>
    <t>4,211</t>
  </si>
  <si>
    <t>533</t>
  </si>
  <si>
    <t>+/-114</t>
  </si>
  <si>
    <t>204</t>
  </si>
  <si>
    <t>14,502</t>
  </si>
  <si>
    <t>+/-735</t>
  </si>
  <si>
    <t>465</t>
  </si>
  <si>
    <t>+/-116</t>
  </si>
  <si>
    <t>348</t>
  </si>
  <si>
    <t>213</t>
  </si>
  <si>
    <t>753</t>
  </si>
  <si>
    <t>680</t>
  </si>
  <si>
    <t>+/-150</t>
  </si>
  <si>
    <t>659</t>
  </si>
  <si>
    <t>+/-134</t>
  </si>
  <si>
    <t>35,443</t>
  </si>
  <si>
    <t>+/-869</t>
  </si>
  <si>
    <t>5,226</t>
  </si>
  <si>
    <t>+/-347</t>
  </si>
  <si>
    <t>629</t>
  </si>
  <si>
    <t>+/-113</t>
  </si>
  <si>
    <t>173</t>
  </si>
  <si>
    <t>16,510</t>
  </si>
  <si>
    <t>+/-767</t>
  </si>
  <si>
    <t>77</t>
  </si>
  <si>
    <t>372</t>
  </si>
  <si>
    <t>547</t>
  </si>
  <si>
    <t>261</t>
  </si>
  <si>
    <t>299</t>
  </si>
  <si>
    <t>535</t>
  </si>
  <si>
    <t>843</t>
  </si>
  <si>
    <t>97</t>
  </si>
  <si>
    <t>730</t>
  </si>
  <si>
    <t>+/-171</t>
  </si>
  <si>
    <t>18,321</t>
  </si>
  <si>
    <t>+/-818</t>
  </si>
  <si>
    <t>2,477</t>
  </si>
  <si>
    <t>+/-80</t>
  </si>
  <si>
    <t>149</t>
  </si>
  <si>
    <t>+/-81</t>
  </si>
  <si>
    <t>+/-61</t>
  </si>
  <si>
    <t>8,699</t>
  </si>
  <si>
    <t>+/-601</t>
  </si>
  <si>
    <t>126</t>
  </si>
  <si>
    <t>+/-153</t>
  </si>
  <si>
    <t>+/-35</t>
  </si>
  <si>
    <t>455</t>
  </si>
  <si>
    <t>16,062</t>
  </si>
  <si>
    <t>+/-729</t>
  </si>
  <si>
    <t>2,313</t>
  </si>
  <si>
    <t>250</t>
  </si>
  <si>
    <t>+/-79</t>
  </si>
  <si>
    <t>7,790</t>
  </si>
  <si>
    <t>+/-570</t>
  </si>
  <si>
    <t>205</t>
  </si>
  <si>
    <t>+/-94</t>
  </si>
  <si>
    <t>284</t>
  </si>
  <si>
    <t>333</t>
  </si>
  <si>
    <t>490</t>
  </si>
  <si>
    <t>+/-129</t>
  </si>
  <si>
    <t>21,738</t>
  </si>
  <si>
    <t>+/-652</t>
  </si>
  <si>
    <t>2,551</t>
  </si>
  <si>
    <t>215</t>
  </si>
  <si>
    <t>10,061</t>
  </si>
  <si>
    <t>+/-528</t>
  </si>
  <si>
    <t>+/-42</t>
  </si>
  <si>
    <t>317</t>
  </si>
  <si>
    <t>+/-85</t>
  </si>
  <si>
    <t>207</t>
  </si>
  <si>
    <t>355</t>
  </si>
  <si>
    <t>400</t>
  </si>
  <si>
    <t>+/-118</t>
  </si>
  <si>
    <t>621</t>
  </si>
  <si>
    <t>+/-147</t>
  </si>
  <si>
    <t>13,195</t>
  </si>
  <si>
    <t>+/-572</t>
  </si>
  <si>
    <t>1,229</t>
  </si>
  <si>
    <t>+/-204</t>
  </si>
  <si>
    <t>114</t>
  </si>
  <si>
    <t>+/-48</t>
  </si>
  <si>
    <t>6,090</t>
  </si>
  <si>
    <t>+/-460</t>
  </si>
  <si>
    <t>189</t>
  </si>
  <si>
    <t>241</t>
  </si>
  <si>
    <t>57</t>
  </si>
  <si>
    <t>437</t>
  </si>
  <si>
    <t>+/-102</t>
  </si>
  <si>
    <t>334</t>
  </si>
  <si>
    <t>+/-101</t>
  </si>
  <si>
    <t>5,312</t>
  </si>
  <si>
    <t>+/-463</t>
  </si>
  <si>
    <t>408</t>
  </si>
  <si>
    <t>+/-115</t>
  </si>
  <si>
    <t>49</t>
  </si>
  <si>
    <t>2,501</t>
  </si>
  <si>
    <t>+/-55</t>
  </si>
  <si>
    <t>22</t>
  </si>
  <si>
    <t>139</t>
  </si>
  <si>
    <t>+/-67</t>
  </si>
  <si>
    <t>3</t>
  </si>
  <si>
    <t>+/-1,750</t>
  </si>
  <si>
    <t>+/-530</t>
  </si>
  <si>
    <t>+/-206</t>
  </si>
  <si>
    <t>+/-1,549</t>
  </si>
  <si>
    <t>+/-267</t>
  </si>
  <si>
    <t>+/-213</t>
  </si>
  <si>
    <t>+/-174</t>
  </si>
  <si>
    <t>+/-241</t>
  </si>
  <si>
    <t>+/-288</t>
  </si>
  <si>
    <t>+/-262</t>
  </si>
  <si>
    <t>13,312</t>
  </si>
  <si>
    <t>+/-683</t>
  </si>
  <si>
    <t>1,333</t>
  </si>
  <si>
    <t>81</t>
  </si>
  <si>
    <t>9,044</t>
  </si>
  <si>
    <t>109</t>
  </si>
  <si>
    <t>+/-66</t>
  </si>
  <si>
    <t>+/-70</t>
  </si>
  <si>
    <t>185</t>
  </si>
  <si>
    <t>196</t>
  </si>
  <si>
    <t>45</t>
  </si>
  <si>
    <t>209</t>
  </si>
  <si>
    <t>37,893</t>
  </si>
  <si>
    <t>+/-1,226</t>
  </si>
  <si>
    <t>3,670</t>
  </si>
  <si>
    <t>+/-445</t>
  </si>
  <si>
    <t>495</t>
  </si>
  <si>
    <t>326</t>
  </si>
  <si>
    <t>160</t>
  </si>
  <si>
    <t>23,755</t>
  </si>
  <si>
    <t>+/-1,038</t>
  </si>
  <si>
    <t>280</t>
  </si>
  <si>
    <t>353</t>
  </si>
  <si>
    <t>322</t>
  </si>
  <si>
    <t>407</t>
  </si>
  <si>
    <t>607</t>
  </si>
  <si>
    <t>589</t>
  </si>
  <si>
    <t>745</t>
  </si>
  <si>
    <t>+/-185</t>
  </si>
  <si>
    <t>664</t>
  </si>
  <si>
    <t>+/-192</t>
  </si>
  <si>
    <t>981</t>
  </si>
  <si>
    <t>27,528</t>
  </si>
  <si>
    <t>+/-1,063</t>
  </si>
  <si>
    <t>2,222</t>
  </si>
  <si>
    <t>+/-363</t>
  </si>
  <si>
    <t>443</t>
  </si>
  <si>
    <t>174</t>
  </si>
  <si>
    <t>+/-98</t>
  </si>
  <si>
    <t>162</t>
  </si>
  <si>
    <t>16,174</t>
  </si>
  <si>
    <t>+/-800</t>
  </si>
  <si>
    <t>+/-144</t>
  </si>
  <si>
    <t>+/-220</t>
  </si>
  <si>
    <t>244</t>
  </si>
  <si>
    <t>568</t>
  </si>
  <si>
    <t>+/-141</t>
  </si>
  <si>
    <t>164</t>
  </si>
  <si>
    <t>+/-169</t>
  </si>
  <si>
    <t>+/-181</t>
  </si>
  <si>
    <t>145</t>
  </si>
  <si>
    <t>+/-51</t>
  </si>
  <si>
    <t>690</t>
  </si>
  <si>
    <t>24,211</t>
  </si>
  <si>
    <t>+/-933</t>
  </si>
  <si>
    <t>2,090</t>
  </si>
  <si>
    <t>+/-318</t>
  </si>
  <si>
    <t>14,414</t>
  </si>
  <si>
    <t>+/-836</t>
  </si>
  <si>
    <t>249</t>
  </si>
  <si>
    <t>198</t>
  </si>
  <si>
    <t>350</t>
  </si>
  <si>
    <t>218</t>
  </si>
  <si>
    <t>223</t>
  </si>
  <si>
    <t>425</t>
  </si>
  <si>
    <t>+/-128</t>
  </si>
  <si>
    <t>641</t>
  </si>
  <si>
    <t>74</t>
  </si>
  <si>
    <t>7,705</t>
  </si>
  <si>
    <t>634</t>
  </si>
  <si>
    <t>+/-151</t>
  </si>
  <si>
    <t>24</t>
  </si>
  <si>
    <t>5,146</t>
  </si>
  <si>
    <t>+/-53</t>
  </si>
  <si>
    <t>56</t>
  </si>
  <si>
    <t>5,842</t>
  </si>
  <si>
    <t>119</t>
  </si>
  <si>
    <t>3,351</t>
  </si>
  <si>
    <t>+/-384</t>
  </si>
  <si>
    <t>120</t>
  </si>
  <si>
    <t>+/-90</t>
  </si>
  <si>
    <t>38</t>
  </si>
  <si>
    <t>141</t>
  </si>
  <si>
    <t>+/-9</t>
  </si>
  <si>
    <t>7,422</t>
  </si>
  <si>
    <t>+/-556</t>
  </si>
  <si>
    <t>651</t>
  </si>
  <si>
    <t>4,896</t>
  </si>
  <si>
    <t>+/-476</t>
  </si>
  <si>
    <t>65</t>
  </si>
  <si>
    <t>68</t>
  </si>
  <si>
    <t>+/-77</t>
  </si>
  <si>
    <t>161</t>
  </si>
  <si>
    <t>4,901</t>
  </si>
  <si>
    <t>+/-444</t>
  </si>
  <si>
    <t>724</t>
  </si>
  <si>
    <t>+/-160</t>
  </si>
  <si>
    <t>2,862</t>
  </si>
  <si>
    <t>+/-317</t>
  </si>
  <si>
    <t>167</t>
  </si>
  <si>
    <t>63</t>
  </si>
  <si>
    <t>2,683</t>
  </si>
  <si>
    <t>+/-105</t>
  </si>
  <si>
    <t>1,652</t>
  </si>
  <si>
    <t>+/-238</t>
  </si>
  <si>
    <t>54</t>
  </si>
  <si>
    <t>30,397</t>
  </si>
  <si>
    <t>+/-1,034</t>
  </si>
  <si>
    <t>3,694</t>
  </si>
  <si>
    <t>+/-399</t>
  </si>
  <si>
    <t>373</t>
  </si>
  <si>
    <t>157</t>
  </si>
  <si>
    <t>16,398</t>
  </si>
  <si>
    <t>+/-826</t>
  </si>
  <si>
    <t>90</t>
  </si>
  <si>
    <t>569</t>
  </si>
  <si>
    <t>49,655</t>
  </si>
  <si>
    <t>+/-1,172</t>
  </si>
  <si>
    <t>6,959</t>
  </si>
  <si>
    <t>+/-481</t>
  </si>
  <si>
    <t>758</t>
  </si>
  <si>
    <t>23,710</t>
  </si>
  <si>
    <t>+/-855</t>
  </si>
  <si>
    <t>9</t>
  </si>
  <si>
    <t>449</t>
  </si>
  <si>
    <t>712</t>
  </si>
  <si>
    <t>248</t>
  </si>
  <si>
    <t>337</t>
  </si>
  <si>
    <t>930</t>
  </si>
  <si>
    <t>889</t>
  </si>
  <si>
    <t>1,210</t>
  </si>
  <si>
    <t>+/-260</t>
  </si>
  <si>
    <t>23,756</t>
  </si>
  <si>
    <t>+/-1,070</t>
  </si>
  <si>
    <t>3,162</t>
  </si>
  <si>
    <t>+/-315</t>
  </si>
  <si>
    <t>342</t>
  </si>
  <si>
    <t>12,119</t>
  </si>
  <si>
    <t>230</t>
  </si>
  <si>
    <t>239</t>
  </si>
  <si>
    <t>542</t>
  </si>
  <si>
    <t>460</t>
  </si>
  <si>
    <t>+/-162</t>
  </si>
  <si>
    <t>111</t>
  </si>
  <si>
    <t>512</t>
  </si>
  <si>
    <t>25,532</t>
  </si>
  <si>
    <t>+/-1,083</t>
  </si>
  <si>
    <t>3,923</t>
  </si>
  <si>
    <t>+/-385</t>
  </si>
  <si>
    <t>397</t>
  </si>
  <si>
    <t>12,320</t>
  </si>
  <si>
    <t>510</t>
  </si>
  <si>
    <t>+/-152</t>
  </si>
  <si>
    <t>386</t>
  </si>
  <si>
    <t>336</t>
  </si>
  <si>
    <t>590</t>
  </si>
  <si>
    <t>13,713</t>
  </si>
  <si>
    <t>+/-814</t>
  </si>
  <si>
    <t>1,640</t>
  </si>
  <si>
    <t>+/-243</t>
  </si>
  <si>
    <t>118</t>
  </si>
  <si>
    <t>6,128</t>
  </si>
  <si>
    <t>+/-525</t>
  </si>
  <si>
    <t>70</t>
  </si>
  <si>
    <t>339</t>
  </si>
  <si>
    <t>352</t>
  </si>
  <si>
    <t>242</t>
  </si>
  <si>
    <t>483</t>
  </si>
  <si>
    <t>6,674</t>
  </si>
  <si>
    <t>716</t>
  </si>
  <si>
    <t>2,537</t>
  </si>
  <si>
    <t>+/-345</t>
  </si>
  <si>
    <t>127</t>
  </si>
  <si>
    <t>180</t>
  </si>
  <si>
    <t>+/-65</t>
  </si>
  <si>
    <t>5,858</t>
  </si>
  <si>
    <t>504</t>
  </si>
  <si>
    <t>3,143</t>
  </si>
  <si>
    <t>83</t>
  </si>
  <si>
    <t>193</t>
  </si>
  <si>
    <t>31,217</t>
  </si>
  <si>
    <t>+/-1,090</t>
  </si>
  <si>
    <t>3,652</t>
  </si>
  <si>
    <t>+/-419</t>
  </si>
  <si>
    <t>565</t>
  </si>
  <si>
    <t>64</t>
  </si>
  <si>
    <t>+/-58</t>
  </si>
  <si>
    <t>156</t>
  </si>
  <si>
    <t>20,899</t>
  </si>
  <si>
    <t>+/-950</t>
  </si>
  <si>
    <t>330</t>
  </si>
  <si>
    <t>216</t>
  </si>
  <si>
    <t>233</t>
  </si>
  <si>
    <t>328</t>
  </si>
  <si>
    <t>387</t>
  </si>
  <si>
    <t>29,469</t>
  </si>
  <si>
    <t>+/-1,295</t>
  </si>
  <si>
    <t>3,205</t>
  </si>
  <si>
    <t>+/-397</t>
  </si>
  <si>
    <t>19,631</t>
  </si>
  <si>
    <t>+/-1,079</t>
  </si>
  <si>
    <t>138</t>
  </si>
  <si>
    <t>188</t>
  </si>
  <si>
    <t>395</t>
  </si>
  <si>
    <t>+/-122</t>
  </si>
  <si>
    <t>502</t>
  </si>
  <si>
    <t>23,177</t>
  </si>
  <si>
    <t>+/-1,030</t>
  </si>
  <si>
    <t>2,254</t>
  </si>
  <si>
    <t>391</t>
  </si>
  <si>
    <t>14,608</t>
  </si>
  <si>
    <t>+/-839</t>
  </si>
  <si>
    <t>172</t>
  </si>
  <si>
    <t>418</t>
  </si>
  <si>
    <t>340</t>
  </si>
  <si>
    <t>468</t>
  </si>
  <si>
    <t>19,773</t>
  </si>
  <si>
    <t>+/-1,124</t>
  </si>
  <si>
    <t>1,616</t>
  </si>
  <si>
    <t>+/-313</t>
  </si>
  <si>
    <t>11,085</t>
  </si>
  <si>
    <t>+/-763</t>
  </si>
  <si>
    <t>292</t>
  </si>
  <si>
    <t>+/-161</t>
  </si>
  <si>
    <t>224</t>
  </si>
  <si>
    <t>288</t>
  </si>
  <si>
    <t>+/-119</t>
  </si>
  <si>
    <t>563</t>
  </si>
  <si>
    <t>125</t>
  </si>
  <si>
    <t>494</t>
  </si>
  <si>
    <t>+/-159</t>
  </si>
  <si>
    <t>14,023</t>
  </si>
  <si>
    <t>+/-940</t>
  </si>
  <si>
    <t>1,066</t>
  </si>
  <si>
    <t>210</t>
  </si>
  <si>
    <t>7,375</t>
  </si>
  <si>
    <t>+/-699</t>
  </si>
  <si>
    <t>194</t>
  </si>
  <si>
    <t>+/-82</t>
  </si>
  <si>
    <t>192</t>
  </si>
  <si>
    <t>278</t>
  </si>
  <si>
    <t>399</t>
  </si>
  <si>
    <t>403</t>
  </si>
  <si>
    <t>7,655</t>
  </si>
  <si>
    <t>+/-622</t>
  </si>
  <si>
    <t>3,980</t>
  </si>
  <si>
    <t>+/-455</t>
  </si>
  <si>
    <t>116</t>
  </si>
  <si>
    <t>307</t>
  </si>
  <si>
    <t>420</t>
  </si>
  <si>
    <t>6,183</t>
  </si>
  <si>
    <t>+/-550</t>
  </si>
  <si>
    <t>3,716</t>
  </si>
  <si>
    <t>+/-409</t>
  </si>
  <si>
    <t>108</t>
  </si>
  <si>
    <t>214</t>
  </si>
  <si>
    <t>19,206</t>
  </si>
  <si>
    <t>41,637</t>
  </si>
  <si>
    <t>503</t>
  </si>
  <si>
    <t>12,188</t>
  </si>
  <si>
    <t>24,387</t>
  </si>
  <si>
    <t>658</t>
  </si>
  <si>
    <t>604</t>
  </si>
  <si>
    <t>580</t>
  </si>
  <si>
    <t>1,000</t>
  </si>
  <si>
    <t>747</t>
  </si>
  <si>
    <t>896</t>
  </si>
  <si>
    <t>1,084</t>
  </si>
  <si>
    <t>383</t>
  </si>
  <si>
    <t>1,016</t>
  </si>
  <si>
    <t xml:space="preserve">    Auberry CDP </t>
  </si>
  <si>
    <t xml:space="preserve">    Big Creek CDP </t>
  </si>
  <si>
    <t xml:space="preserve">    Biola CDP </t>
  </si>
  <si>
    <t xml:space="preserve">    Bowles CDP </t>
  </si>
  <si>
    <t xml:space="preserve">    Calwa CDP </t>
  </si>
  <si>
    <t xml:space="preserve">    Cantua Creek CDP </t>
  </si>
  <si>
    <t xml:space="preserve">    Caruthers CDP </t>
  </si>
  <si>
    <t xml:space="preserve">    Centerville CDP </t>
  </si>
  <si>
    <t xml:space="preserve">    Clovis city </t>
  </si>
  <si>
    <t xml:space="preserve">    Coalinga city </t>
  </si>
  <si>
    <t xml:space="preserve">    Del Rey CDP </t>
  </si>
  <si>
    <t xml:space="preserve">    Easton CDP </t>
  </si>
  <si>
    <t xml:space="preserve">    Firebaugh city </t>
  </si>
  <si>
    <t xml:space="preserve">    Fort Washington CDP </t>
  </si>
  <si>
    <t xml:space="preserve">    Fowler city </t>
  </si>
  <si>
    <t xml:space="preserve">    Fresno city </t>
  </si>
  <si>
    <t xml:space="preserve">    Friant CDP </t>
  </si>
  <si>
    <t xml:space="preserve">    Huron city </t>
  </si>
  <si>
    <t xml:space="preserve">    Kerman city </t>
  </si>
  <si>
    <t xml:space="preserve">    Kingsburg city </t>
  </si>
  <si>
    <t xml:space="preserve">    Lanare CDP </t>
  </si>
  <si>
    <t xml:space="preserve">    Laton CDP </t>
  </si>
  <si>
    <t xml:space="preserve">    Malaga CDP </t>
  </si>
  <si>
    <t xml:space="preserve">    Mayfair CDP </t>
  </si>
  <si>
    <t xml:space="preserve">    Mendota city </t>
  </si>
  <si>
    <t xml:space="preserve">    Minkler CDP </t>
  </si>
  <si>
    <t xml:space="preserve">    Monmouth CDP </t>
  </si>
  <si>
    <t xml:space="preserve">    Old Fig Garden CDP </t>
  </si>
  <si>
    <t xml:space="preserve">    Orange Cove city </t>
  </si>
  <si>
    <t xml:space="preserve">    Parlier city </t>
  </si>
  <si>
    <t xml:space="preserve">    Raisin City CDP </t>
  </si>
  <si>
    <t xml:space="preserve">    Reedley city </t>
  </si>
  <si>
    <t xml:space="preserve">    Riverdale CDP </t>
  </si>
  <si>
    <t xml:space="preserve">    Sanger city </t>
  </si>
  <si>
    <t xml:space="preserve">    San Joaquin city </t>
  </si>
  <si>
    <t xml:space="preserve">    Selma city </t>
  </si>
  <si>
    <t xml:space="preserve">    Shaver Lake CDP </t>
  </si>
  <si>
    <t xml:space="preserve">    Squaw Valley CDP </t>
  </si>
  <si>
    <t xml:space="preserve">    Sunnyside CDP </t>
  </si>
  <si>
    <t xml:space="preserve">    Tarpey Village CDP </t>
  </si>
  <si>
    <t xml:space="preserve">    Three Rocks CDP </t>
  </si>
  <si>
    <t xml:space="preserve">    Tranquillity CDP </t>
  </si>
  <si>
    <t xml:space="preserve">    West Park CDP </t>
  </si>
  <si>
    <t>Sangier, California</t>
  </si>
  <si>
    <t>279,067</t>
  </si>
  <si>
    <t>72,475</t>
  </si>
  <si>
    <t>12,096</t>
  </si>
  <si>
    <t>24,098</t>
  </si>
  <si>
    <t>10,347</t>
  </si>
  <si>
    <t>8,714</t>
  </si>
  <si>
    <t>17,220</t>
  </si>
  <si>
    <t>20,811</t>
  </si>
  <si>
    <t>6,377</t>
  </si>
  <si>
    <t>1,004</t>
  </si>
  <si>
    <t>2,337</t>
  </si>
  <si>
    <t>872</t>
  </si>
  <si>
    <t>766</t>
  </si>
  <si>
    <t>1,398</t>
  </si>
  <si>
    <t>3,194</t>
  </si>
  <si>
    <t>626</t>
  </si>
  <si>
    <t>71</t>
  </si>
  <si>
    <t>1,744</t>
  </si>
  <si>
    <t>519</t>
  </si>
  <si>
    <t>1,335</t>
  </si>
  <si>
    <t>396</t>
  </si>
  <si>
    <t>91</t>
  </si>
  <si>
    <t>160,430</t>
  </si>
  <si>
    <t>39,964</t>
  </si>
  <si>
    <t>6,484</t>
  </si>
  <si>
    <t>12,841</t>
  </si>
  <si>
    <t>5,943</t>
  </si>
  <si>
    <t>5,071</t>
  </si>
  <si>
    <t>9,625</t>
  </si>
  <si>
    <t>2,054</t>
  </si>
  <si>
    <t>31</t>
  </si>
  <si>
    <t>3,106</t>
  </si>
  <si>
    <t>800</t>
  </si>
  <si>
    <t>2,256</t>
  </si>
  <si>
    <t>841</t>
  </si>
  <si>
    <t>132</t>
  </si>
  <si>
    <t>302</t>
  </si>
  <si>
    <t>220</t>
  </si>
  <si>
    <t>2,918</t>
  </si>
  <si>
    <t>2,451</t>
  </si>
  <si>
    <t>556</t>
  </si>
  <si>
    <t>72</t>
  </si>
  <si>
    <t>3,169</t>
  </si>
  <si>
    <t>670</t>
  </si>
  <si>
    <t>123</t>
  </si>
  <si>
    <t>7,547</t>
  </si>
  <si>
    <t>1,853</t>
  </si>
  <si>
    <t>320</t>
  </si>
  <si>
    <t>279</t>
  </si>
  <si>
    <t>507</t>
  </si>
  <si>
    <t>6,326</t>
  </si>
  <si>
    <t>1,405</t>
  </si>
  <si>
    <t>258</t>
  </si>
  <si>
    <t>783</t>
  </si>
  <si>
    <t>6,218</t>
  </si>
  <si>
    <t>1,798</t>
  </si>
  <si>
    <t>301</t>
  </si>
  <si>
    <t>264</t>
  </si>
  <si>
    <t>208</t>
  </si>
  <si>
    <t>93210</t>
  </si>
  <si>
    <t>00-14 yrs</t>
  </si>
  <si>
    <t>Own Hm</t>
  </si>
  <si>
    <t>15-22 yrs</t>
  </si>
  <si>
    <t>23-54 yrs</t>
  </si>
  <si>
    <t>IL/SL</t>
  </si>
  <si>
    <t>55-64 yrs</t>
  </si>
  <si>
    <t>65+ yrs</t>
  </si>
  <si>
    <t>Zip Code</t>
  </si>
  <si>
    <t>Age Group</t>
  </si>
  <si>
    <t>Residence Type</t>
  </si>
  <si>
    <t>Consumer</t>
  </si>
  <si>
    <t>93234</t>
  </si>
  <si>
    <t>93242</t>
  </si>
  <si>
    <t>93602</t>
  </si>
  <si>
    <t>93605</t>
  </si>
  <si>
    <t>93606</t>
  </si>
  <si>
    <t>93608</t>
  </si>
  <si>
    <t>93609</t>
  </si>
  <si>
    <t>Foster/Family Hm</t>
  </si>
  <si>
    <t>93611</t>
  </si>
  <si>
    <t>CCF</t>
  </si>
  <si>
    <t>93612</t>
  </si>
  <si>
    <t>93616</t>
  </si>
  <si>
    <t>93621</t>
  </si>
  <si>
    <t>93622</t>
  </si>
  <si>
    <t>93624</t>
  </si>
  <si>
    <t>93625</t>
  </si>
  <si>
    <t>93626</t>
  </si>
  <si>
    <t>93627</t>
  </si>
  <si>
    <t>93628</t>
  </si>
  <si>
    <t>93630</t>
  </si>
  <si>
    <t>93631</t>
  </si>
  <si>
    <t>93640</t>
  </si>
  <si>
    <t>93646</t>
  </si>
  <si>
    <t>93648</t>
  </si>
  <si>
    <t>93650</t>
  </si>
  <si>
    <t>93651</t>
  </si>
  <si>
    <t>93652</t>
  </si>
  <si>
    <t>93654</t>
  </si>
  <si>
    <t>93656</t>
  </si>
  <si>
    <t>93657</t>
  </si>
  <si>
    <t>93660</t>
  </si>
  <si>
    <t>93662</t>
  </si>
  <si>
    <t>93664</t>
  </si>
  <si>
    <t>93667</t>
  </si>
  <si>
    <t>93668</t>
  </si>
  <si>
    <t>93675</t>
  </si>
  <si>
    <t>93701</t>
  </si>
  <si>
    <t>93702</t>
  </si>
  <si>
    <t>93703</t>
  </si>
  <si>
    <t>93704</t>
  </si>
  <si>
    <t>93705</t>
  </si>
  <si>
    <t>93706</t>
  </si>
  <si>
    <t>93707</t>
  </si>
  <si>
    <t>93708</t>
  </si>
  <si>
    <t>93710</t>
  </si>
  <si>
    <t>93711</t>
  </si>
  <si>
    <t>93712</t>
  </si>
  <si>
    <t>93721</t>
  </si>
  <si>
    <t>93722</t>
  </si>
  <si>
    <t>93724</t>
  </si>
  <si>
    <t>93725</t>
  </si>
  <si>
    <t>93726</t>
  </si>
  <si>
    <t>93727</t>
  </si>
  <si>
    <t>93728</t>
  </si>
  <si>
    <t>93729</t>
  </si>
  <si>
    <t>93740</t>
  </si>
  <si>
    <t>93750</t>
  </si>
  <si>
    <t>93774</t>
  </si>
  <si>
    <t>93792</t>
  </si>
  <si>
    <t>Farmworkers – County-Wide (Fresno)</t>
  </si>
  <si>
    <t>Farmworkers by Days Worked (Fresno County)</t>
  </si>
  <si>
    <t>Note:  Numbers are provided for the Fresno/Madera County Continuum of Care for which Fresno County is a participating member.  Numbers represent homeless needs for the total Continuum of Care area.</t>
  </si>
  <si>
    <t>Property</t>
  </si>
  <si>
    <t>Cong.District</t>
  </si>
  <si>
    <t>S8 Asst.Units</t>
  </si>
  <si>
    <t>Program Type</t>
  </si>
  <si>
    <t>Overall Exp.</t>
  </si>
  <si>
    <t>Financing</t>
  </si>
  <si>
    <t>Loan Mat.</t>
  </si>
  <si>
    <t>Owner Type</t>
  </si>
  <si>
    <t>T2T6</t>
  </si>
  <si>
    <t>Arbor Court</t>
  </si>
  <si>
    <t xml:space="preserve">4830 E Laurel Ave                            
</t>
  </si>
  <si>
    <t xml:space="preserve">16             </t>
  </si>
  <si>
    <t>PRAC/202</t>
  </si>
  <si>
    <t xml:space="preserve">811                 </t>
  </si>
  <si>
    <t>Non-Profit</t>
  </si>
  <si>
    <t>BIGBY VILLA</t>
  </si>
  <si>
    <t xml:space="preserve">1329 E Rev Chester Riggins Ave               
</t>
  </si>
  <si>
    <t xml:space="preserve">21             </t>
  </si>
  <si>
    <t>LMSA</t>
  </si>
  <si>
    <t>Limited Dividend</t>
  </si>
  <si>
    <t>High.</t>
  </si>
  <si>
    <t>Bridgewood North Apts</t>
  </si>
  <si>
    <t xml:space="preserve">6055 N Brawley Ave                           
</t>
  </si>
  <si>
    <t xml:space="preserve">207/223(f)          </t>
  </si>
  <si>
    <t>Profit Motivated</t>
  </si>
  <si>
    <t>none</t>
  </si>
  <si>
    <t>CEDAR GARDENS</t>
  </si>
  <si>
    <t xml:space="preserve">4327 Cedar                                   
</t>
  </si>
  <si>
    <t>FRESNO</t>
  </si>
  <si>
    <t xml:space="preserve">22             </t>
  </si>
  <si>
    <t>T6</t>
  </si>
  <si>
    <t>Chestnut Apartments</t>
  </si>
  <si>
    <t xml:space="preserve">4825 E Fillmore ST                           
</t>
  </si>
  <si>
    <t>HFDA/8 NC</t>
  </si>
  <si>
    <t>Cotswold Court</t>
  </si>
  <si>
    <t xml:space="preserve">1242 E. Champlain Drive                      
</t>
  </si>
  <si>
    <t>93720</t>
  </si>
  <si>
    <t>Cottonwood Court</t>
  </si>
  <si>
    <t xml:space="preserve">7442 &amp; 7468 Millbrook Ave                    
</t>
  </si>
  <si>
    <t xml:space="preserve">223(a)(7)/223(f)    </t>
  </si>
  <si>
    <t>Delno Terrace</t>
  </si>
  <si>
    <t xml:space="preserve">1480 N DELNO ST                              
</t>
  </si>
  <si>
    <t>202/8 NC</t>
  </si>
  <si>
    <t>EL CAZADOR APTS</t>
  </si>
  <si>
    <t xml:space="preserve">4851 N CEDAR AVE                             
</t>
  </si>
  <si>
    <t>Preservation</t>
  </si>
  <si>
    <t>T2</t>
  </si>
  <si>
    <t>Floral Gardens</t>
  </si>
  <si>
    <t xml:space="preserve">2375 FLORAL AVE                              
</t>
  </si>
  <si>
    <t>SELMA</t>
  </si>
  <si>
    <t xml:space="preserve">236(j)(1)           </t>
  </si>
  <si>
    <t>Fountain West Apartments</t>
  </si>
  <si>
    <t xml:space="preserve">2530 W Fountain Way                          
</t>
  </si>
  <si>
    <t>Garden Valley Homes II</t>
  </si>
  <si>
    <t xml:space="preserve">9565 Flores Drive                            
</t>
  </si>
  <si>
    <t>SAN JOAQUIN</t>
  </si>
  <si>
    <t>Sec 8 NC</t>
  </si>
  <si>
    <t>GARLAND GARDENS</t>
  </si>
  <si>
    <t xml:space="preserve">3726 N PLEASANT AVE                          
</t>
  </si>
  <si>
    <t>Glen Agnes</t>
  </si>
  <si>
    <t xml:space="preserve">530 W. FLORADORA  AVE                        
</t>
  </si>
  <si>
    <t>HFDA/8 SR</t>
  </si>
  <si>
    <t>HURON PLAZA</t>
  </si>
  <si>
    <t xml:space="preserve">P.O. Box 1078                                
</t>
  </si>
  <si>
    <t>HURON</t>
  </si>
  <si>
    <t>Iron Bird Lofts</t>
  </si>
  <si>
    <t xml:space="preserve">1901 Fulton Street                           
</t>
  </si>
  <si>
    <t>Kearney-Cooley Plaza</t>
  </si>
  <si>
    <t xml:space="preserve">720 W HAWES AVE                              
</t>
  </si>
  <si>
    <t>KINGS CANYON APARTMENTS</t>
  </si>
  <si>
    <t xml:space="preserve">5271 E KINGS CANYON RD                       
</t>
  </si>
  <si>
    <t>Very High</t>
  </si>
  <si>
    <t>L.C. Hotchkiss Terrace</t>
  </si>
  <si>
    <t xml:space="preserve">51  Barstow Avenue                           
</t>
  </si>
  <si>
    <t>CLOVIS</t>
  </si>
  <si>
    <t xml:space="preserve">202                 </t>
  </si>
  <si>
    <t>Le Provence Apts</t>
  </si>
  <si>
    <t xml:space="preserve">1325 E. Foxhill Drive                        
</t>
  </si>
  <si>
    <t>Lula Haynes Plaza</t>
  </si>
  <si>
    <t xml:space="preserve">855 E LORENA ST                              
</t>
  </si>
  <si>
    <t>Martin Luther King Sq</t>
  </si>
  <si>
    <t xml:space="preserve">816 E FLORENCE AVE                           
</t>
  </si>
  <si>
    <t>MASTEN TOWERS</t>
  </si>
  <si>
    <t xml:space="preserve">1240 BROADWAY PLZ                            
</t>
  </si>
  <si>
    <t>MENDOTA GARDENS</t>
  </si>
  <si>
    <t xml:space="preserve">202 I ST                                     
</t>
  </si>
  <si>
    <t>MENDOTA</t>
  </si>
  <si>
    <t>515/8 NC</t>
  </si>
  <si>
    <t>Meridian Apts.</t>
  </si>
  <si>
    <t xml:space="preserve">3661 W Shields Ave                           
</t>
  </si>
  <si>
    <t>Millbrook Park Apts</t>
  </si>
  <si>
    <t xml:space="preserve">7077 N MILLBROOK AVE                         
</t>
  </si>
  <si>
    <t>223(a)(7)/221(d)(4)M</t>
  </si>
  <si>
    <t>Mono Hilltop Manor</t>
  </si>
  <si>
    <t xml:space="preserve">750 MONO ST                                  
</t>
  </si>
  <si>
    <t>Mountain View Apts</t>
  </si>
  <si>
    <t xml:space="preserve">128 S HANEY AVE                              
</t>
  </si>
  <si>
    <t>REEDLEY</t>
  </si>
  <si>
    <t xml:space="preserve">221(d)(3)MKT        </t>
  </si>
  <si>
    <t>PAPILLON</t>
  </si>
  <si>
    <t xml:space="preserve">5464 N FIGARDEN DR                           
</t>
  </si>
  <si>
    <t xml:space="preserve">542(c)              </t>
  </si>
  <si>
    <t>PARLIER PLAZA</t>
  </si>
  <si>
    <t xml:space="preserve">640 S ZEDIKER AVE                            
</t>
  </si>
  <si>
    <t>PARLIER</t>
  </si>
  <si>
    <t>Pleasant Valley Pines</t>
  </si>
  <si>
    <t xml:space="preserve">141 S 3rd St Apt 127                         
</t>
  </si>
  <si>
    <t>Pleasant View Apts</t>
  </si>
  <si>
    <t xml:space="preserve">3513 N PLEASANT AVE                          
</t>
  </si>
  <si>
    <t>PLEASANT VILLAGE</t>
  </si>
  <si>
    <t xml:space="preserve">3665 N PLEASANT AVE                          
</t>
  </si>
  <si>
    <t>Rose View Terrace</t>
  </si>
  <si>
    <t xml:space="preserve">101 Barstow Avenue                           
</t>
  </si>
  <si>
    <t>Salandini Villa Apts</t>
  </si>
  <si>
    <t xml:space="preserve">13785 EAST MANNING AVE                       
</t>
  </si>
  <si>
    <t>Sequoia Care Assisted Living</t>
  </si>
  <si>
    <t xml:space="preserve">9111 &amp; 9143 North Maple Ave                  
</t>
  </si>
  <si>
    <t xml:space="preserve">232                 </t>
  </si>
  <si>
    <t>Sierra Gateway Senior Residence II</t>
  </si>
  <si>
    <t xml:space="preserve">North Marty Avenue                           
</t>
  </si>
  <si>
    <t xml:space="preserve">**             </t>
  </si>
  <si>
    <t>Sierra Gateway Sr Res</t>
  </si>
  <si>
    <t xml:space="preserve">5125 N. Marty Avenue                         
</t>
  </si>
  <si>
    <t>Silvercrest Fresno</t>
  </si>
  <si>
    <t xml:space="preserve">1824 FULTON ST                               
</t>
  </si>
  <si>
    <t>SUNNYSIDE GLEN APTS</t>
  </si>
  <si>
    <t xml:space="preserve">5675 E BALCH AVE                             
</t>
  </si>
  <si>
    <t>The Californian</t>
  </si>
  <si>
    <t xml:space="preserve">851 VAN NESS                                 
</t>
  </si>
  <si>
    <t>THE LAKES</t>
  </si>
  <si>
    <t xml:space="preserve">1675 NELSON BLVD                             
</t>
  </si>
  <si>
    <t>The Winery</t>
  </si>
  <si>
    <t xml:space="preserve">1275 S WINERY AVE                            
</t>
  </si>
  <si>
    <t>Twilight Haven I</t>
  </si>
  <si>
    <t xml:space="preserve">1717 S Winery Ave                            
</t>
  </si>
  <si>
    <t>Twilight Haven II</t>
  </si>
  <si>
    <t>Unity Estates</t>
  </si>
  <si>
    <t xml:space="preserve">1410 J ST                                    
</t>
  </si>
  <si>
    <t>SANGER</t>
  </si>
  <si>
    <t xml:space="preserve">04             </t>
  </si>
  <si>
    <t>Valley Healthcare Center, LLC</t>
  </si>
  <si>
    <t xml:space="preserve">4840 East Tulare Avenue                      
</t>
  </si>
  <si>
    <t xml:space="preserve">232/223(f)          </t>
  </si>
  <si>
    <t>West Hills</t>
  </si>
  <si>
    <t xml:space="preserve">500 PACIFIC ST                               
</t>
  </si>
  <si>
    <t>COALINGA</t>
  </si>
  <si>
    <t>Westgate Gardens</t>
  </si>
  <si>
    <t xml:space="preserve">846 E BELGRAVIA AVE                          
</t>
  </si>
  <si>
    <t>PD/8 Existing</t>
  </si>
  <si>
    <t>WESTWOOD I</t>
  </si>
  <si>
    <t xml:space="preserve">301 W Polk ST                                
</t>
  </si>
  <si>
    <t>223(a)(7)/207/223(f)</t>
  </si>
  <si>
    <t>Kingsburg Apts.</t>
  </si>
  <si>
    <t>Johanson Arms Apartments</t>
  </si>
  <si>
    <t>Selma Elderly</t>
  </si>
  <si>
    <t>Gatto Construction</t>
  </si>
  <si>
    <t>Minarets</t>
  </si>
  <si>
    <t>230 West Fir</t>
  </si>
  <si>
    <t>3126 E. Illinois</t>
  </si>
  <si>
    <t>2525 South Tenth</t>
  </si>
  <si>
    <t>4828 E. Hedges</t>
  </si>
  <si>
    <t>925 North Palm</t>
  </si>
  <si>
    <t>Eden</t>
  </si>
  <si>
    <t>Vintage Apts</t>
  </si>
  <si>
    <t>Hacienda Villa</t>
  </si>
  <si>
    <t>Van Dyck Estates</t>
  </si>
  <si>
    <t>Midland Manor Apts.</t>
  </si>
  <si>
    <t>Sierra Meadows</t>
  </si>
  <si>
    <t>Sierra Ridge</t>
  </si>
  <si>
    <t>Fresno Four-Plex</t>
  </si>
  <si>
    <t>Conquistador Villa Apartments</t>
  </si>
  <si>
    <t>Riverland Apts.</t>
  </si>
  <si>
    <t>Reedley Elderly</t>
  </si>
  <si>
    <t>Country Way Apts.</t>
  </si>
  <si>
    <t>San Joaquin Senior Apartments</t>
  </si>
  <si>
    <t>San Joaquin Apartments</t>
  </si>
  <si>
    <t>Tierra Del Vista Apartments</t>
  </si>
  <si>
    <t>Cottonwood Grove</t>
  </si>
  <si>
    <t>Sequoia Knolls</t>
  </si>
  <si>
    <t>Mendota Village Apts.</t>
  </si>
  <si>
    <t>Sunshine Financial Group</t>
  </si>
  <si>
    <t>Ross Gardens Apartments</t>
  </si>
  <si>
    <t>Silver Birch Apts.</t>
  </si>
  <si>
    <t>Parlier Garden Apts.</t>
  </si>
  <si>
    <t>California Apts</t>
  </si>
  <si>
    <t>Orchard Village Apartments</t>
  </si>
  <si>
    <t>Southcove Apts</t>
  </si>
  <si>
    <t>Sunshine Financial Group II</t>
  </si>
  <si>
    <t>Annadale Housing Project (see 89-001)</t>
  </si>
  <si>
    <t>Huron Garden Apartments</t>
  </si>
  <si>
    <t>Salandini Villa</t>
  </si>
  <si>
    <t>Casa Velasco Apartments</t>
  </si>
  <si>
    <t>Maplewood</t>
  </si>
  <si>
    <t>Firebaugh Garden Apartments</t>
  </si>
  <si>
    <t>Sunshine Financial Group II - Dakota</t>
  </si>
  <si>
    <t>The Winery Apartments</t>
  </si>
  <si>
    <t>Plaza Mendoza Apartments</t>
  </si>
  <si>
    <t>Pablo Rodriguez Plaza Apartments</t>
  </si>
  <si>
    <t>The Village at 9th Apartments</t>
  </si>
  <si>
    <t>The Village at Shaw Apartments</t>
  </si>
  <si>
    <t>The Lakes at Selma</t>
  </si>
  <si>
    <t>Whispering Woods</t>
  </si>
  <si>
    <t>Lexington Square (Bedford Square)</t>
  </si>
  <si>
    <t>Cedar Tree Apartments</t>
  </si>
  <si>
    <t>Clovis Senior Apartments</t>
  </si>
  <si>
    <t>San Joaquin Vista Apartments</t>
  </si>
  <si>
    <t>Porvenir Estates</t>
  </si>
  <si>
    <t>The Parks at Fig Garden</t>
  </si>
  <si>
    <t>Shadowbrook Apartments</t>
  </si>
  <si>
    <t>Porvenir Estates II</t>
  </si>
  <si>
    <t>Villa del Mar</t>
  </si>
  <si>
    <t>Bigby Villa Apartments</t>
  </si>
  <si>
    <t>The Village at Mendota</t>
  </si>
  <si>
    <t>Pleasant Village Apartments</t>
  </si>
  <si>
    <t>Park West Apartments</t>
  </si>
  <si>
    <t>Westgate Gardens Apartments</t>
  </si>
  <si>
    <t>Valle Verde Apartments</t>
  </si>
  <si>
    <t>Canyon Springs Apartments</t>
  </si>
  <si>
    <t>Coventry Place Apartments</t>
  </si>
  <si>
    <t>Elderberry at Bethel</t>
  </si>
  <si>
    <t>The Village at Kings Canyon</t>
  </si>
  <si>
    <t>Casa de Rosa Apartments</t>
  </si>
  <si>
    <t>Tuolumne Village Apartments</t>
  </si>
  <si>
    <t>Villa Rose Apartments</t>
  </si>
  <si>
    <t>Parlier Family Apartment</t>
  </si>
  <si>
    <t>Palmer Heights Apartments</t>
  </si>
  <si>
    <t>Summercrest Apartments</t>
  </si>
  <si>
    <t>The Willows</t>
  </si>
  <si>
    <t>Brierwood Court (Reapp 88-168, 89-081, 89-082)</t>
  </si>
  <si>
    <t>Villa Del Rey</t>
  </si>
  <si>
    <t>Zaninovich Village Senior Apartments</t>
  </si>
  <si>
    <t>Los Arboles Family Apartments</t>
  </si>
  <si>
    <t>La Amistad at Mendota</t>
  </si>
  <si>
    <t>Geneva Village</t>
  </si>
  <si>
    <t>Kearney Palms Senior Apartments</t>
  </si>
  <si>
    <t>Kerman Sunset Apartments</t>
  </si>
  <si>
    <t>Tuolumne Village</t>
  </si>
  <si>
    <t>Lozano Vista Family Apartments</t>
  </si>
  <si>
    <t>Villa Escondido</t>
  </si>
  <si>
    <t>Martin Luther King Square</t>
  </si>
  <si>
    <t>Unity Estates Apartments</t>
  </si>
  <si>
    <t>Parlier Plaza Apartments / Garden Valley Homes II</t>
  </si>
  <si>
    <t>Mendota Gardens Apartments</t>
  </si>
  <si>
    <t>Sandstone Family Apartments</t>
  </si>
  <si>
    <t>Biola Village</t>
  </si>
  <si>
    <t>Bella Vista Apartments</t>
  </si>
  <si>
    <t>Tanager Springs II</t>
  </si>
  <si>
    <t>Alicante Apartments</t>
  </si>
  <si>
    <t>Tanager Springs I</t>
  </si>
  <si>
    <t>Fresno 2007 Portfolio</t>
  </si>
  <si>
    <t>Oak Park Senior Villas</t>
  </si>
  <si>
    <t>Huron Plaza</t>
  </si>
  <si>
    <t>Yosemite Village</t>
  </si>
  <si>
    <t>Kearney Palms, Phase II</t>
  </si>
  <si>
    <t>Parc Grove Commons II Apartments</t>
  </si>
  <si>
    <t>Summer Hill Place Apartments</t>
  </si>
  <si>
    <t>Cordova Apartments</t>
  </si>
  <si>
    <t>Kerman Acre Apartments</t>
  </si>
  <si>
    <t>Renaissance at Trinity Apartments</t>
  </si>
  <si>
    <t>Pacific Gardens Apartments</t>
  </si>
  <si>
    <t>Kearney Palms Senior Apartments, Phase III</t>
  </si>
  <si>
    <t>Hacienda Heights Apartments</t>
  </si>
  <si>
    <t>Renaissance at Santa Clara</t>
  </si>
  <si>
    <t>Renaissance at Alta Monte</t>
  </si>
  <si>
    <t>Valley View Village</t>
  </si>
  <si>
    <t>Tara Glenn Apartments</t>
  </si>
  <si>
    <t>Huron Portfolio</t>
  </si>
  <si>
    <t>Mendota Portfolio (reapp from 89-024, 89-304)</t>
  </si>
  <si>
    <t>Avila Avenue Apartments</t>
  </si>
  <si>
    <t>Mono Hilltop</t>
  </si>
  <si>
    <t>Canyon Crest Family Apartments</t>
  </si>
  <si>
    <t>Parc Grove Commons Northwest</t>
  </si>
  <si>
    <t>Bridges at Florence Apartments</t>
  </si>
  <si>
    <t>Casa Velasco</t>
  </si>
  <si>
    <t>801 Stroud Avenue</t>
  </si>
  <si>
    <t>901 Horold Street</t>
  </si>
  <si>
    <t>2745 Wright</t>
  </si>
  <si>
    <t>224, 242 W Locust/241 W Minaret</t>
  </si>
  <si>
    <t>4715 East Lane</t>
  </si>
  <si>
    <t>262 West Minerets</t>
  </si>
  <si>
    <t>Pinedale</t>
  </si>
  <si>
    <t>4828 E. Hedges Avenue</t>
  </si>
  <si>
    <t>339 West Eden</t>
  </si>
  <si>
    <t>14380 West California</t>
  </si>
  <si>
    <t>2010 Clyde Fannon Road</t>
  </si>
  <si>
    <t>105, 115, 116, 135, 73, Redwood - 893, 815, 823, 833, 841, 851 Florence - 824 Sequoia - 826, 846</t>
  </si>
  <si>
    <t>550 Derrick Avenue</t>
  </si>
  <si>
    <t>107 East Sierra Ave.</t>
  </si>
  <si>
    <t>100 Fowler</t>
  </si>
  <si>
    <t>4833 E. Lane</t>
  </si>
  <si>
    <t>16201 Palmer Avenue</t>
  </si>
  <si>
    <t>990 East Springfield Avenue</t>
  </si>
  <si>
    <t>172 South East</t>
  </si>
  <si>
    <t>1000 Second Street</t>
  </si>
  <si>
    <t>21900 California Avenue</t>
  </si>
  <si>
    <t>22200 California Avenue</t>
  </si>
  <si>
    <t>16530 Palmer Avenue</t>
  </si>
  <si>
    <t>732 North Clovis Avenue</t>
  </si>
  <si>
    <t>3207 West Shields Avenue</t>
  </si>
  <si>
    <t>1100 Second Street</t>
  </si>
  <si>
    <t>2303-2311 Yerba/2304-2318 Park</t>
  </si>
  <si>
    <t>2533 North Marks Ave.</t>
  </si>
  <si>
    <t>16800 Fifth Street</t>
  </si>
  <si>
    <t>1105 Tulare Street</t>
  </si>
  <si>
    <t>22150 California St</t>
  </si>
  <si>
    <t>1555 E. South Avenue</t>
  </si>
  <si>
    <t>1355 South Ave</t>
  </si>
  <si>
    <t>3460 North Brawley</t>
  </si>
  <si>
    <t>949 E Annadale Avenue</t>
  </si>
  <si>
    <t>16400 Palmer Ave</t>
  </si>
  <si>
    <t>13785 East Manning Avenue</t>
  </si>
  <si>
    <t>4026 North Fruit Avenue</t>
  </si>
  <si>
    <t>2060 East Spruce Ave</t>
  </si>
  <si>
    <t>600 P Street</t>
  </si>
  <si>
    <t>3780 West Dakota</t>
  </si>
  <si>
    <t>1275 South Winery Ave.</t>
  </si>
  <si>
    <t>1725 N. Marks Avenue</t>
  </si>
  <si>
    <t>1550 South Avenue</t>
  </si>
  <si>
    <t>5158 North Ninth Street</t>
  </si>
  <si>
    <t>4885 North Recreation</t>
  </si>
  <si>
    <t>1675 Nelson Blvd.</t>
  </si>
  <si>
    <t>5241 North Fresno Street</t>
  </si>
  <si>
    <t>1300 Minniwawa</t>
  </si>
  <si>
    <t>1755 East Roberts</t>
  </si>
  <si>
    <t>88 DeWitt</t>
  </si>
  <si>
    <t>500 P Street</t>
  </si>
  <si>
    <t>36850 Lassen Avenue</t>
  </si>
  <si>
    <t>4085 Fruit Avenue</t>
  </si>
  <si>
    <t>1839 and 1849 Nelson Blvd.</t>
  </si>
  <si>
    <t>16901 Tornado Ave</t>
  </si>
  <si>
    <t>3950 N. Del Mar</t>
  </si>
  <si>
    <t>fresno</t>
  </si>
  <si>
    <t>1329 E. Rev Chester Riggins Avenue</t>
  </si>
  <si>
    <t>647 Perez Avenue</t>
  </si>
  <si>
    <t>3615 N. Pleasant Avenue</t>
  </si>
  <si>
    <t>2825 West Alamos Avenue</t>
  </si>
  <si>
    <t>851 S. Van Ness Avenue</t>
  </si>
  <si>
    <t>846 East Belgravia Avenue</t>
  </si>
  <si>
    <t>750 Second Street</t>
  </si>
  <si>
    <t>6185 North Figarden Drive</t>
  </si>
  <si>
    <t>190 N. Coventry Ave.</t>
  </si>
  <si>
    <t>2505 Fifth Street</t>
  </si>
  <si>
    <t>962 South Pierce Avenue</t>
  </si>
  <si>
    <t>654 Lozano Street</t>
  </si>
  <si>
    <t>13850 Tuolumne Street</t>
  </si>
  <si>
    <t>2651 Whitson Street</t>
  </si>
  <si>
    <t>13600 E. Parlier Avenue</t>
  </si>
  <si>
    <t>35820 South Lassen Avenue</t>
  </si>
  <si>
    <t>1160 East Church Avenue</t>
  </si>
  <si>
    <t>865 West Gettysburg</t>
  </si>
  <si>
    <t>4402 W. Avalon Avenue</t>
  </si>
  <si>
    <t>10563 E. Jefferson Ave.</t>
  </si>
  <si>
    <t>Del Rey</t>
  </si>
  <si>
    <t>560 Adams Avenue</t>
  </si>
  <si>
    <t>1535 Park Boulevard</t>
  </si>
  <si>
    <t>300 Rios Street</t>
  </si>
  <si>
    <t>1550 East Church Avenue</t>
  </si>
  <si>
    <t>14608 W. Kearney Street</t>
  </si>
  <si>
    <t>430 S. Sixth Street</t>
  </si>
  <si>
    <t>Keman</t>
  </si>
  <si>
    <t>13500 Tuolumne Street</t>
  </si>
  <si>
    <t>800 Garcia Street</t>
  </si>
  <si>
    <t>1555 Tangerine</t>
  </si>
  <si>
    <t>911 East Belgravia Avenue</t>
  </si>
  <si>
    <t>1410 J Street</t>
  </si>
  <si>
    <t>640 Zediker Avenue / 22701 Davidson Drive</t>
  </si>
  <si>
    <t>Parlier / San Joaquin</t>
  </si>
  <si>
    <t>202 I Street</t>
  </si>
  <si>
    <t>1515 E. Jensen Avenue</t>
  </si>
  <si>
    <t>4962 N. Third Street</t>
  </si>
  <si>
    <t>Biola</t>
  </si>
  <si>
    <t>8500 Bella Vista Street</t>
  </si>
  <si>
    <t>2147 S. Maple St.</t>
  </si>
  <si>
    <t>36400 Giffen Drive</t>
  </si>
  <si>
    <t>2187 S. Maple Avenue</t>
  </si>
  <si>
    <t>21424 South Marks/1391 East Sumner/2026 Barbara Drive/2543 Nelson Blvd.</t>
  </si>
  <si>
    <t>Riverdale/Fowler/Selma</t>
  </si>
  <si>
    <t>2597 S. Richelle Avenue</t>
  </si>
  <si>
    <t>16525 South 11th Street</t>
  </si>
  <si>
    <t>811 W. California Ave.</t>
  </si>
  <si>
    <t>14606 W. Kearney Blvd.</t>
  </si>
  <si>
    <t>South east Corner of Fresno Street and Clinton Avenue</t>
  </si>
  <si>
    <t>430 &amp; 436 B Street, 2150 S. Elm Street</t>
  </si>
  <si>
    <t>2320 Stillman Street</t>
  </si>
  <si>
    <t>14570 W. California Avenue</t>
  </si>
  <si>
    <t>520, 524, 532 S. Trinity Street</t>
  </si>
  <si>
    <t>5161 East Kings Canyon Road</t>
  </si>
  <si>
    <t>14644 W. Kearney Blvd</t>
  </si>
  <si>
    <t>Gateway Blvd. and South Siskiyou</t>
  </si>
  <si>
    <t>503 G Street, 512 F Street, 1555 Santa Clara Street</t>
  </si>
  <si>
    <t>205 North Blackstone Avenue</t>
  </si>
  <si>
    <t>2245 Valley View Street</t>
  </si>
  <si>
    <t>550 E. Glenn Avenue</t>
  </si>
  <si>
    <t>570 Derrick Avenue, 1000 2nd Street</t>
  </si>
  <si>
    <t>14100 East Parlier Avenue</t>
  </si>
  <si>
    <t>750 Mono Street</t>
  </si>
  <si>
    <t>3033 East Platt Ave</t>
  </si>
  <si>
    <t>2660 E. Clinton Avenue</t>
  </si>
  <si>
    <t>649 East Florence Avenue</t>
  </si>
  <si>
    <t>4050 N. Fruit Avenue</t>
  </si>
  <si>
    <t>Large Family</t>
  </si>
  <si>
    <t>New Construction</t>
  </si>
  <si>
    <t>-0-</t>
  </si>
  <si>
    <t>Senior</t>
  </si>
  <si>
    <t>Non Targeted</t>
  </si>
  <si>
    <t>Rehabilitation</t>
  </si>
  <si>
    <t>93221</t>
  </si>
  <si>
    <t>Acquisition/Rehab</t>
  </si>
  <si>
    <t>937064355</t>
  </si>
  <si>
    <t>93646-2402</t>
  </si>
  <si>
    <t>937210000</t>
  </si>
  <si>
    <t>936480000</t>
  </si>
  <si>
    <t>937220000</t>
  </si>
  <si>
    <t>93648 / 93660</t>
  </si>
  <si>
    <t>936060000</t>
  </si>
  <si>
    <t>93656/93625/93662</t>
  </si>
  <si>
    <t>At-Risk</t>
  </si>
  <si>
    <t>Special Needs</t>
  </si>
  <si>
    <t xml:space="preserve">93630     </t>
  </si>
  <si>
    <t xml:space="preserve">93706     </t>
  </si>
  <si>
    <t>Single Room</t>
  </si>
  <si>
    <t xml:space="preserve">93701     </t>
  </si>
  <si>
    <t xml:space="preserve">93662     </t>
  </si>
  <si>
    <t xml:space="preserve">93210     </t>
  </si>
  <si>
    <t xml:space="preserve">93234     </t>
  </si>
  <si>
    <t xml:space="preserve">93640     </t>
  </si>
  <si>
    <t xml:space="preserve">93648     </t>
  </si>
  <si>
    <t xml:space="preserve">93721     </t>
  </si>
  <si>
    <t>Non-Targeted</t>
  </si>
  <si>
    <t>Seniors</t>
  </si>
  <si>
    <t>Compliance Period Ended</t>
  </si>
  <si>
    <t>Extended</t>
  </si>
  <si>
    <t>Placed In Service</t>
  </si>
  <si>
    <t>Placed in Service</t>
  </si>
  <si>
    <t>Preliminary Reservation</t>
  </si>
  <si>
    <t>CALIFORNIA APTS</t>
  </si>
  <si>
    <t xml:space="preserve">22150 CALIFORNIA AVE </t>
  </si>
  <si>
    <t>1/5/2045</t>
  </si>
  <si>
    <t>12/28/2009</t>
  </si>
  <si>
    <t>Citrus Gardens Farm Labor Housing</t>
  </si>
  <si>
    <t>201 Citrus Ave</t>
  </si>
  <si>
    <t>CONQUISTADOR VILLA APARTMENTS</t>
  </si>
  <si>
    <t>16201 PALMER AVE</t>
  </si>
  <si>
    <t>12/28/2008</t>
  </si>
  <si>
    <t>12/28/2003</t>
  </si>
  <si>
    <t>COUNTRYWAY APTS</t>
  </si>
  <si>
    <t>1000 2ND STREET</t>
  </si>
  <si>
    <t>10/12/2009</t>
  </si>
  <si>
    <t>10/12/2004</t>
  </si>
  <si>
    <t>FIREBAUGH GARDEN</t>
  </si>
  <si>
    <t xml:space="preserve">600 P STREET </t>
  </si>
  <si>
    <t>FIREBAUGH</t>
  </si>
  <si>
    <t>7/12/2045</t>
  </si>
  <si>
    <t>7/12/2010</t>
  </si>
  <si>
    <t>FIREBAUGH LABOR HOUSING</t>
  </si>
  <si>
    <t>600 P STREET</t>
  </si>
  <si>
    <t>FOWLER APARMENTS</t>
  </si>
  <si>
    <t>340 E ADAMS</t>
  </si>
  <si>
    <t>FOWLER</t>
  </si>
  <si>
    <t>8/10/2012</t>
  </si>
  <si>
    <t>GARDEN VLY HOMES I</t>
  </si>
  <si>
    <t>22701 DAVIDSON DRIVE</t>
  </si>
  <si>
    <t>3/18/2017</t>
  </si>
  <si>
    <t>HUNTLEE HOUSE APTS</t>
  </si>
  <si>
    <t>2543 NELSON BLVD.</t>
  </si>
  <si>
    <t>9/4/1937</t>
  </si>
  <si>
    <t>9/4/2022</t>
  </si>
  <si>
    <t>HURON GARDEN APTS.</t>
  </si>
  <si>
    <t>16400 W PALMER AVE</t>
  </si>
  <si>
    <t>6/22/2045</t>
  </si>
  <si>
    <t>6/22/2010</t>
  </si>
  <si>
    <t>KERMAN GARDEN APTS.</t>
  </si>
  <si>
    <t>166 S. MADERA AVE</t>
  </si>
  <si>
    <t>KERMAN</t>
  </si>
  <si>
    <t>10/14/2027</t>
  </si>
  <si>
    <t>KINGSBURG APTS</t>
  </si>
  <si>
    <t>801 STROUD AVENUE</t>
  </si>
  <si>
    <t>KINGSBURG</t>
  </si>
  <si>
    <t>5/21/2007</t>
  </si>
  <si>
    <t>6/1/2001</t>
  </si>
  <si>
    <t>LEEBAR VILLAGE</t>
  </si>
  <si>
    <t xml:space="preserve">2026 BARBARA STREET </t>
  </si>
  <si>
    <t>9/4/2037</t>
  </si>
  <si>
    <t>LINMAR APTS</t>
  </si>
  <si>
    <t>2395 14TH AVENUE</t>
  </si>
  <si>
    <t>8/12/2002</t>
  </si>
  <si>
    <t>Mariposa Meadows Farm Labor Housing</t>
  </si>
  <si>
    <t>1011 W. Atchison Ave</t>
  </si>
  <si>
    <t>Mendota Farm Labor Housing</t>
  </si>
  <si>
    <t>241 Tuft Street</t>
  </si>
  <si>
    <t xml:space="preserve">202 I ST. </t>
  </si>
  <si>
    <t>12/22/2035</t>
  </si>
  <si>
    <t>12/22/2020</t>
  </si>
  <si>
    <t>MENDOTA VILLAGE APT</t>
  </si>
  <si>
    <t xml:space="preserve">1100 SECOND STREET </t>
  </si>
  <si>
    <t>5/18/2043</t>
  </si>
  <si>
    <t>5/7/2007</t>
  </si>
  <si>
    <t>MIDLAND MANOR APTS</t>
  </si>
  <si>
    <t>550 DERRICK BLVD.</t>
  </si>
  <si>
    <t>12/21/2040</t>
  </si>
  <si>
    <t>12/21/2005</t>
  </si>
  <si>
    <t>Orchard Farm Labor Housing</t>
  </si>
  <si>
    <t>295 S Newmark</t>
  </si>
  <si>
    <t>PARK KINGSBURG</t>
  </si>
  <si>
    <t xml:space="preserve">333 KERN STREET </t>
  </si>
  <si>
    <t>9/13/2008</t>
  </si>
  <si>
    <t>PARLIER GARDEN APTS</t>
  </si>
  <si>
    <t>1105 TULARE</t>
  </si>
  <si>
    <t>10/7/2044</t>
  </si>
  <si>
    <t>12/24/2048</t>
  </si>
  <si>
    <t>PARLIER/GRDN VLY II</t>
  </si>
  <si>
    <t xml:space="preserve">640 ZEDIKER AVENUE </t>
  </si>
  <si>
    <t>9/19/2035</t>
  </si>
  <si>
    <t>11/1/2020</t>
  </si>
  <si>
    <t>REEDLEY ELDERLY APT</t>
  </si>
  <si>
    <t xml:space="preserve">172 S. EAST </t>
  </si>
  <si>
    <t>10/13/2007</t>
  </si>
  <si>
    <t>10/13/2001</t>
  </si>
  <si>
    <t>RIVERLAND APARTMENT</t>
  </si>
  <si>
    <t xml:space="preserve">990 E. SPRINGFIELD AVE </t>
  </si>
  <si>
    <t>12/30/2008</t>
  </si>
  <si>
    <t>12/30/2018</t>
  </si>
  <si>
    <t>RIVERWOOD APTS</t>
  </si>
  <si>
    <t xml:space="preserve">21424 SOUTH MARKS AVE </t>
  </si>
  <si>
    <t>RIVERDALE</t>
  </si>
  <si>
    <t>RUBY COURT APTS</t>
  </si>
  <si>
    <t xml:space="preserve">1391 EAST SUMNER </t>
  </si>
  <si>
    <t>SAN JOAQUIN APTS</t>
  </si>
  <si>
    <t xml:space="preserve">22200 CALIFORNIA </t>
  </si>
  <si>
    <t>11/14/2041</t>
  </si>
  <si>
    <t>11/4/2006</t>
  </si>
  <si>
    <t>SAN JOAQUIN SR APTS</t>
  </si>
  <si>
    <t>21900 CALIFORNIA AVE</t>
  </si>
  <si>
    <t>9/5/2041</t>
  </si>
  <si>
    <t>9/5/2006</t>
  </si>
  <si>
    <t>SELMA ELDERLY APTS</t>
  </si>
  <si>
    <t>2745 WRIGHT STREET</t>
  </si>
  <si>
    <t>SILVER BIRCH APTS</t>
  </si>
  <si>
    <t>16800 5TH STREET</t>
  </si>
  <si>
    <t>8/5/2043</t>
  </si>
  <si>
    <t>8/5/2008</t>
  </si>
  <si>
    <t>SPRINGFIELD MANOR APARTMENTS</t>
  </si>
  <si>
    <t xml:space="preserve">1463 E. SPRINGFIELD AVENUE </t>
  </si>
  <si>
    <t>10/23/2006</t>
  </si>
  <si>
    <t>SUNSET APARTMENTS</t>
  </si>
  <si>
    <t xml:space="preserve">430 SOUTH SIXTH STREET </t>
  </si>
  <si>
    <t>12/20/2054</t>
  </si>
  <si>
    <t>TARA GLENN APTS</t>
  </si>
  <si>
    <t xml:space="preserve">550 E GLENN AVE </t>
  </si>
  <si>
    <t>2/1/2005</t>
  </si>
  <si>
    <t>2245 Valley View St.</t>
  </si>
  <si>
    <t>Villa Del Rey Flh</t>
  </si>
  <si>
    <t>10563 East Jefferson Ave</t>
  </si>
  <si>
    <t>WALNUT GROVE VILLA</t>
  </si>
  <si>
    <t>1446 E SUMNER</t>
  </si>
  <si>
    <t>7/9/2005</t>
  </si>
  <si>
    <t>Table 14</t>
  </si>
  <si>
    <t>Table 15</t>
  </si>
  <si>
    <t>Table 18.a   HUD Assisted Housing Units</t>
  </si>
  <si>
    <t>Table 18.b LIHTC Assisted Housing Units</t>
  </si>
  <si>
    <t xml:space="preserve">Table 18.c USDA Rural Development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</si>
</sst>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mm/dd/yyyy"/>
  </numFmts>
  <fonts count="74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i/>
      <sz val="9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FFFF"/>
      <name val="Calibri"/>
      <family val="2"/>
    </font>
    <font>
      <i/>
      <sz val="12"/>
      <color theme="1"/>
      <name val="Times New Roman"/>
      <family val="1"/>
    </font>
    <font>
      <i/>
      <sz val="9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943634"/>
      <name val="Calibri"/>
      <family val="2"/>
    </font>
    <font>
      <b/>
      <sz val="11"/>
      <color rgb="FFFFFFFF"/>
      <name val="Calibri"/>
      <family val="2"/>
    </font>
    <font>
      <i/>
      <sz val="12"/>
      <color rgb="FF000000"/>
      <name val="Calibri"/>
      <family val="2"/>
    </font>
    <font>
      <sz val="9.5"/>
      <color theme="1"/>
      <name val="Arial"/>
      <family val="2"/>
    </font>
    <font>
      <i/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SansSerif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SansSerif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sz val="11"/>
      <color rgb="FF9C65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MS Sans Serif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0"/>
      <color indexed="8"/>
      <name val="SansSerif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.8000000000000007"/>
      <color theme="1"/>
      <name val="Arial"/>
      <family val="2"/>
    </font>
    <font>
      <b/>
      <sz val="8.8000000000000007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9636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7" fillId="0" borderId="0"/>
    <xf numFmtId="0" fontId="20" fillId="0" borderId="0"/>
    <xf numFmtId="0" fontId="19" fillId="0" borderId="0"/>
    <xf numFmtId="0" fontId="27" fillId="0" borderId="0"/>
    <xf numFmtId="0" fontId="17" fillId="0" borderId="0"/>
    <xf numFmtId="0" fontId="20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40" fillId="13" borderId="0" applyNumberFormat="0" applyBorder="0" applyAlignment="0" applyProtection="0"/>
    <xf numFmtId="9" fontId="27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3" fillId="0" borderId="0"/>
    <xf numFmtId="0" fontId="44" fillId="0" borderId="0"/>
    <xf numFmtId="0" fontId="66" fillId="0" borderId="0"/>
  </cellStyleXfs>
  <cellXfs count="788">
    <xf numFmtId="0" fontId="0" fillId="0" borderId="0" xfId="0"/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2" fillId="5" borderId="16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9" fillId="0" borderId="0" xfId="10"/>
    <xf numFmtId="3" fontId="22" fillId="0" borderId="0" xfId="12" applyNumberFormat="1" applyFont="1" applyBorder="1" applyAlignment="1"/>
    <xf numFmtId="0" fontId="21" fillId="0" borderId="0" xfId="13" applyFont="1" applyFill="1" applyAlignment="1">
      <alignment horizontal="left"/>
    </xf>
    <xf numFmtId="0" fontId="25" fillId="0" borderId="0" xfId="13" applyFont="1" applyFill="1" applyAlignment="1">
      <alignment horizontal="left"/>
    </xf>
    <xf numFmtId="0" fontId="21" fillId="7" borderId="19" xfId="3" applyFont="1" applyFill="1" applyBorder="1" applyAlignment="1"/>
    <xf numFmtId="14" fontId="21" fillId="7" borderId="19" xfId="3" applyNumberFormat="1" applyFont="1" applyFill="1" applyBorder="1" applyAlignment="1">
      <alignment horizontal="right"/>
    </xf>
    <xf numFmtId="0" fontId="22" fillId="0" borderId="12" xfId="12" applyFont="1" applyBorder="1" applyAlignment="1"/>
    <xf numFmtId="164" fontId="22" fillId="0" borderId="13" xfId="2" applyNumberFormat="1" applyFont="1" applyBorder="1" applyAlignment="1"/>
    <xf numFmtId="0" fontId="23" fillId="0" borderId="12" xfId="12" applyFont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2" fillId="8" borderId="12" xfId="12" applyFont="1" applyFill="1" applyBorder="1" applyAlignment="1"/>
    <xf numFmtId="3" fontId="22" fillId="8" borderId="0" xfId="12" applyNumberFormat="1" applyFont="1" applyFill="1" applyBorder="1" applyAlignment="1"/>
    <xf numFmtId="0" fontId="22" fillId="8" borderId="3" xfId="12" applyFont="1" applyFill="1" applyBorder="1" applyAlignment="1"/>
    <xf numFmtId="3" fontId="22" fillId="8" borderId="4" xfId="12" applyNumberFormat="1" applyFont="1" applyFill="1" applyBorder="1" applyAlignment="1"/>
    <xf numFmtId="164" fontId="22" fillId="8" borderId="6" xfId="2" applyNumberFormat="1" applyFont="1" applyFill="1" applyBorder="1" applyAlignment="1"/>
    <xf numFmtId="0" fontId="28" fillId="0" borderId="0" xfId="0" applyFont="1"/>
    <xf numFmtId="0" fontId="29" fillId="9" borderId="23" xfId="0" applyFont="1" applyFill="1" applyBorder="1" applyAlignment="1">
      <alignment horizontal="left" vertical="top" wrapText="1"/>
    </xf>
    <xf numFmtId="0" fontId="29" fillId="9" borderId="24" xfId="0" applyFont="1" applyFill="1" applyBorder="1" applyAlignment="1">
      <alignment horizontal="left" vertical="top" wrapText="1"/>
    </xf>
    <xf numFmtId="0" fontId="29" fillId="8" borderId="23" xfId="0" applyFont="1" applyFill="1" applyBorder="1" applyAlignment="1">
      <alignment horizontal="left" vertical="top" wrapText="1"/>
    </xf>
    <xf numFmtId="0" fontId="29" fillId="8" borderId="24" xfId="0" applyFont="1" applyFill="1" applyBorder="1" applyAlignment="1">
      <alignment horizontal="left" vertical="top" wrapText="1"/>
    </xf>
    <xf numFmtId="164" fontId="29" fillId="8" borderId="24" xfId="2" applyNumberFormat="1" applyFont="1" applyFill="1" applyBorder="1" applyAlignment="1">
      <alignment horizontal="left" vertical="top" wrapText="1"/>
    </xf>
    <xf numFmtId="164" fontId="29" fillId="8" borderId="25" xfId="2" applyNumberFormat="1" applyFont="1" applyFill="1" applyBorder="1" applyAlignment="1">
      <alignment horizontal="left" vertical="top" wrapText="1"/>
    </xf>
    <xf numFmtId="0" fontId="5" fillId="0" borderId="18" xfId="0" applyFont="1" applyBorder="1" applyAlignment="1">
      <alignment vertical="center"/>
    </xf>
    <xf numFmtId="0" fontId="18" fillId="0" borderId="0" xfId="0" applyFont="1"/>
    <xf numFmtId="0" fontId="0" fillId="0" borderId="31" xfId="0" applyBorder="1"/>
    <xf numFmtId="0" fontId="0" fillId="0" borderId="31" xfId="0" applyBorder="1" applyAlignment="1">
      <alignment horizontal="right"/>
    </xf>
    <xf numFmtId="0" fontId="0" fillId="0" borderId="33" xfId="0" applyBorder="1"/>
    <xf numFmtId="0" fontId="0" fillId="0" borderId="34" xfId="0" applyBorder="1" applyAlignment="1">
      <alignment horizontal="right"/>
    </xf>
    <xf numFmtId="0" fontId="0" fillId="0" borderId="36" xfId="0" applyBorder="1"/>
    <xf numFmtId="0" fontId="30" fillId="8" borderId="31" xfId="0" applyFont="1" applyFill="1" applyBorder="1" applyAlignment="1">
      <alignment horizontal="right"/>
    </xf>
    <xf numFmtId="0" fontId="31" fillId="0" borderId="0" xfId="0" applyFont="1"/>
    <xf numFmtId="0" fontId="32" fillId="8" borderId="29" xfId="0" applyFont="1" applyFill="1" applyBorder="1" applyAlignment="1">
      <alignment horizontal="center" vertical="top" wrapText="1"/>
    </xf>
    <xf numFmtId="0" fontId="32" fillId="8" borderId="30" xfId="0" applyFont="1" applyFill="1" applyBorder="1" applyAlignment="1">
      <alignment horizontal="center" vertical="top" wrapText="1"/>
    </xf>
    <xf numFmtId="0" fontId="29" fillId="9" borderId="28" xfId="0" applyFont="1" applyFill="1" applyBorder="1" applyAlignment="1">
      <alignment horizontal="left" vertical="top" wrapText="1"/>
    </xf>
    <xf numFmtId="0" fontId="29" fillId="9" borderId="29" xfId="0" applyFont="1" applyFill="1" applyBorder="1" applyAlignment="1">
      <alignment horizontal="left" vertical="top" wrapText="1"/>
    </xf>
    <xf numFmtId="0" fontId="29" fillId="9" borderId="43" xfId="0" applyFont="1" applyFill="1" applyBorder="1" applyAlignment="1">
      <alignment horizontal="left" vertical="top" wrapText="1"/>
    </xf>
    <xf numFmtId="0" fontId="29" fillId="9" borderId="0" xfId="0" applyFont="1" applyFill="1" applyBorder="1" applyAlignment="1">
      <alignment horizontal="left" vertical="top" wrapText="1"/>
    </xf>
    <xf numFmtId="0" fontId="30" fillId="0" borderId="0" xfId="0" applyFont="1"/>
    <xf numFmtId="9" fontId="0" fillId="0" borderId="0" xfId="2" applyFont="1"/>
    <xf numFmtId="165" fontId="0" fillId="0" borderId="31" xfId="15" applyNumberFormat="1" applyFont="1" applyBorder="1" applyAlignment="1">
      <alignment horizontal="right"/>
    </xf>
    <xf numFmtId="164" fontId="0" fillId="0" borderId="31" xfId="2" applyNumberFormat="1" applyFont="1" applyBorder="1"/>
    <xf numFmtId="165" fontId="0" fillId="0" borderId="31" xfId="0" applyNumberFormat="1" applyBorder="1" applyAlignment="1">
      <alignment horizontal="right"/>
    </xf>
    <xf numFmtId="0" fontId="30" fillId="10" borderId="46" xfId="0" applyFont="1" applyFill="1" applyBorder="1" applyAlignment="1">
      <alignment horizontal="center"/>
    </xf>
    <xf numFmtId="0" fontId="30" fillId="10" borderId="38" xfId="0" applyFont="1" applyFill="1" applyBorder="1" applyAlignment="1">
      <alignment horizontal="center"/>
    </xf>
    <xf numFmtId="0" fontId="32" fillId="10" borderId="38" xfId="0" applyFont="1" applyFill="1" applyBorder="1" applyAlignment="1">
      <alignment horizontal="center" vertical="top" wrapText="1"/>
    </xf>
    <xf numFmtId="165" fontId="32" fillId="9" borderId="47" xfId="15" applyNumberFormat="1" applyFont="1" applyFill="1" applyBorder="1" applyAlignment="1">
      <alignment horizontal="right" vertical="top" wrapText="1"/>
    </xf>
    <xf numFmtId="164" fontId="32" fillId="9" borderId="47" xfId="2" applyNumberFormat="1" applyFont="1" applyFill="1" applyBorder="1" applyAlignment="1">
      <alignment horizontal="right" vertical="top" wrapText="1"/>
    </xf>
    <xf numFmtId="0" fontId="30" fillId="0" borderId="31" xfId="0" applyFont="1" applyBorder="1"/>
    <xf numFmtId="0" fontId="30" fillId="0" borderId="31" xfId="0" applyFont="1" applyBorder="1" applyAlignment="1">
      <alignment horizontal="right"/>
    </xf>
    <xf numFmtId="164" fontId="30" fillId="0" borderId="31" xfId="2" applyNumberFormat="1" applyFont="1" applyBorder="1"/>
    <xf numFmtId="165" fontId="30" fillId="0" borderId="31" xfId="0" applyNumberFormat="1" applyFont="1" applyBorder="1" applyAlignment="1">
      <alignment horizontal="right"/>
    </xf>
    <xf numFmtId="10" fontId="36" fillId="0" borderId="0" xfId="0" applyNumberFormat="1" applyFont="1" applyBorder="1"/>
    <xf numFmtId="0" fontId="0" fillId="0" borderId="0" xfId="0"/>
    <xf numFmtId="3" fontId="25" fillId="0" borderId="0" xfId="17" applyNumberFormat="1" applyFont="1" applyBorder="1"/>
    <xf numFmtId="166" fontId="25" fillId="0" borderId="0" xfId="17" applyNumberFormat="1" applyFont="1" applyBorder="1"/>
    <xf numFmtId="0" fontId="33" fillId="12" borderId="31" xfId="6" applyFont="1" applyFill="1" applyBorder="1"/>
    <xf numFmtId="3" fontId="33" fillId="12" borderId="31" xfId="6" applyNumberFormat="1" applyFont="1" applyFill="1" applyBorder="1" applyAlignment="1">
      <alignment horizontal="center" wrapText="1"/>
    </xf>
    <xf numFmtId="14" fontId="25" fillId="0" borderId="31" xfId="17" applyNumberFormat="1" applyFont="1" applyFill="1" applyBorder="1" applyAlignment="1">
      <alignment horizontal="right" wrapText="1"/>
    </xf>
    <xf numFmtId="3" fontId="25" fillId="0" borderId="31" xfId="17" applyNumberFormat="1" applyFont="1" applyFill="1" applyBorder="1" applyAlignment="1">
      <alignment horizontal="right" wrapText="1"/>
    </xf>
    <xf numFmtId="10" fontId="36" fillId="0" borderId="31" xfId="0" applyNumberFormat="1" applyFont="1" applyBorder="1"/>
    <xf numFmtId="0" fontId="10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166" fontId="34" fillId="0" borderId="0" xfId="0" applyNumberFormat="1" applyFont="1"/>
    <xf numFmtId="1" fontId="39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1" fontId="23" fillId="8" borderId="12" xfId="0" applyNumberFormat="1" applyFont="1" applyFill="1" applyBorder="1" applyAlignment="1">
      <alignment horizontal="center"/>
    </xf>
    <xf numFmtId="1" fontId="23" fillId="8" borderId="7" xfId="0" applyNumberFormat="1" applyFont="1" applyFill="1" applyBorder="1" applyAlignment="1">
      <alignment horizontal="center"/>
    </xf>
    <xf numFmtId="1" fontId="23" fillId="8" borderId="0" xfId="0" applyNumberFormat="1" applyFont="1" applyFill="1" applyBorder="1" applyAlignment="1">
      <alignment horizontal="center"/>
    </xf>
    <xf numFmtId="0" fontId="4" fillId="0" borderId="0" xfId="1"/>
    <xf numFmtId="1" fontId="23" fillId="14" borderId="0" xfId="0" applyNumberFormat="1" applyFont="1" applyFill="1" applyBorder="1" applyAlignment="1">
      <alignment horizontal="center"/>
    </xf>
    <xf numFmtId="0" fontId="0" fillId="0" borderId="0" xfId="0"/>
    <xf numFmtId="3" fontId="33" fillId="12" borderId="56" xfId="0" applyNumberFormat="1" applyFont="1" applyFill="1" applyBorder="1" applyAlignment="1">
      <alignment horizontal="center" wrapText="1"/>
    </xf>
    <xf numFmtId="3" fontId="33" fillId="12" borderId="57" xfId="0" applyNumberFormat="1" applyFont="1" applyFill="1" applyBorder="1" applyAlignment="1">
      <alignment horizontal="center" wrapText="1"/>
    </xf>
    <xf numFmtId="3" fontId="33" fillId="12" borderId="55" xfId="0" applyNumberFormat="1" applyFont="1" applyFill="1" applyBorder="1" applyAlignment="1">
      <alignment horizontal="center" wrapText="1"/>
    </xf>
    <xf numFmtId="3" fontId="33" fillId="12" borderId="49" xfId="0" applyNumberFormat="1" applyFont="1" applyFill="1" applyBorder="1" applyAlignment="1">
      <alignment horizontal="center" wrapText="1"/>
    </xf>
    <xf numFmtId="3" fontId="33" fillId="12" borderId="53" xfId="0" applyNumberFormat="1" applyFont="1" applyFill="1" applyBorder="1" applyAlignment="1">
      <alignment horizontal="center"/>
    </xf>
    <xf numFmtId="0" fontId="33" fillId="12" borderId="58" xfId="0" applyFont="1" applyFill="1" applyBorder="1"/>
    <xf numFmtId="0" fontId="33" fillId="12" borderId="54" xfId="0" applyFont="1" applyFill="1" applyBorder="1"/>
    <xf numFmtId="164" fontId="0" fillId="12" borderId="59" xfId="0" applyNumberFormat="1" applyFill="1" applyBorder="1" applyAlignment="1">
      <alignment horizontal="center"/>
    </xf>
    <xf numFmtId="164" fontId="33" fillId="12" borderId="57" xfId="0" applyNumberFormat="1" applyFont="1" applyFill="1" applyBorder="1" applyAlignment="1">
      <alignment horizontal="center" wrapText="1"/>
    </xf>
    <xf numFmtId="2" fontId="0" fillId="12" borderId="19" xfId="0" applyNumberFormat="1" applyFill="1" applyBorder="1"/>
    <xf numFmtId="2" fontId="33" fillId="12" borderId="47" xfId="0" applyNumberFormat="1" applyFont="1" applyFill="1" applyBorder="1" applyAlignment="1">
      <alignment horizontal="center" wrapText="1"/>
    </xf>
    <xf numFmtId="3" fontId="22" fillId="0" borderId="56" xfId="0" applyNumberFormat="1" applyFont="1" applyBorder="1" applyAlignment="1"/>
    <xf numFmtId="3" fontId="22" fillId="0" borderId="0" xfId="0" applyNumberFormat="1" applyFont="1" applyBorder="1" applyAlignment="1"/>
    <xf numFmtId="166" fontId="34" fillId="0" borderId="0" xfId="0" applyNumberFormat="1" applyFont="1"/>
    <xf numFmtId="0" fontId="23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 indent="4"/>
    </xf>
    <xf numFmtId="0" fontId="22" fillId="0" borderId="54" xfId="0" applyFont="1" applyBorder="1" applyAlignment="1">
      <alignment horizontal="left" indent="4"/>
    </xf>
    <xf numFmtId="164" fontId="22" fillId="0" borderId="0" xfId="0" applyNumberFormat="1" applyFont="1" applyBorder="1" applyAlignment="1"/>
    <xf numFmtId="164" fontId="22" fillId="0" borderId="0" xfId="2" applyNumberFormat="1" applyFont="1" applyBorder="1" applyAlignment="1"/>
    <xf numFmtId="164" fontId="22" fillId="0" borderId="56" xfId="2" applyNumberFormat="1" applyFont="1" applyBorder="1" applyAlignment="1"/>
    <xf numFmtId="164" fontId="22" fillId="0" borderId="56" xfId="0" applyNumberFormat="1" applyFont="1" applyBorder="1" applyAlignment="1"/>
    <xf numFmtId="2" fontId="22" fillId="0" borderId="0" xfId="0" applyNumberFormat="1" applyFont="1" applyBorder="1" applyAlignment="1"/>
    <xf numFmtId="2" fontId="22" fillId="0" borderId="56" xfId="0" applyNumberFormat="1" applyFont="1" applyBorder="1" applyAlignment="1"/>
    <xf numFmtId="3" fontId="22" fillId="0" borderId="0" xfId="0" applyNumberFormat="1" applyFont="1" applyBorder="1"/>
    <xf numFmtId="0" fontId="0" fillId="0" borderId="0" xfId="0"/>
    <xf numFmtId="3" fontId="22" fillId="0" borderId="56" xfId="0" applyNumberFormat="1" applyFont="1" applyBorder="1" applyAlignment="1"/>
    <xf numFmtId="3" fontId="22" fillId="0" borderId="0" xfId="0" applyNumberFormat="1" applyFont="1" applyBorder="1" applyAlignment="1"/>
    <xf numFmtId="10" fontId="34" fillId="0" borderId="0" xfId="0" applyNumberFormat="1" applyFont="1"/>
    <xf numFmtId="0" fontId="23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 indent="4"/>
    </xf>
    <xf numFmtId="0" fontId="22" fillId="0" borderId="54" xfId="0" applyFont="1" applyBorder="1" applyAlignment="1">
      <alignment horizontal="left" indent="4"/>
    </xf>
    <xf numFmtId="164" fontId="22" fillId="0" borderId="0" xfId="0" applyNumberFormat="1" applyFont="1" applyBorder="1" applyAlignment="1"/>
    <xf numFmtId="164" fontId="22" fillId="0" borderId="0" xfId="2" applyNumberFormat="1" applyFont="1" applyBorder="1" applyAlignment="1"/>
    <xf numFmtId="164" fontId="22" fillId="0" borderId="56" xfId="2" applyNumberFormat="1" applyFont="1" applyBorder="1" applyAlignment="1"/>
    <xf numFmtId="164" fontId="22" fillId="0" borderId="56" xfId="0" applyNumberFormat="1" applyFont="1" applyBorder="1" applyAlignment="1"/>
    <xf numFmtId="2" fontId="22" fillId="0" borderId="0" xfId="0" applyNumberFormat="1" applyFont="1" applyBorder="1" applyAlignment="1"/>
    <xf numFmtId="2" fontId="22" fillId="0" borderId="56" xfId="0" applyNumberFormat="1" applyFont="1" applyBorder="1" applyAlignment="1"/>
    <xf numFmtId="2" fontId="22" fillId="0" borderId="0" xfId="0" applyNumberFormat="1" applyFont="1"/>
    <xf numFmtId="0" fontId="0" fillId="0" borderId="0" xfId="0" applyAlignment="1">
      <alignment wrapText="1"/>
    </xf>
    <xf numFmtId="0" fontId="27" fillId="0" borderId="0" xfId="8"/>
    <xf numFmtId="0" fontId="41" fillId="0" borderId="0" xfId="8" applyFont="1"/>
    <xf numFmtId="0" fontId="38" fillId="15" borderId="1" xfId="0" applyFont="1" applyFill="1" applyBorder="1"/>
    <xf numFmtId="0" fontId="37" fillId="15" borderId="9" xfId="0" applyFont="1" applyFill="1" applyBorder="1" applyAlignment="1">
      <alignment horizontal="center"/>
    </xf>
    <xf numFmtId="0" fontId="37" fillId="15" borderId="10" xfId="0" applyFont="1" applyFill="1" applyBorder="1"/>
    <xf numFmtId="0" fontId="38" fillId="15" borderId="54" xfId="0" applyFont="1" applyFill="1" applyBorder="1"/>
    <xf numFmtId="0" fontId="46" fillId="0" borderId="0" xfId="0" applyFont="1"/>
    <xf numFmtId="0" fontId="47" fillId="0" borderId="5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8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9" fillId="0" borderId="0" xfId="0" applyFont="1"/>
    <xf numFmtId="0" fontId="22" fillId="8" borderId="0" xfId="12" applyFont="1" applyFill="1" applyBorder="1" applyAlignment="1"/>
    <xf numFmtId="0" fontId="22" fillId="0" borderId="0" xfId="12" applyFont="1" applyBorder="1" applyAlignment="1"/>
    <xf numFmtId="0" fontId="23" fillId="0" borderId="0" xfId="12" applyFont="1" applyBorder="1" applyAlignment="1"/>
    <xf numFmtId="0" fontId="22" fillId="8" borderId="4" xfId="12" applyFont="1" applyFill="1" applyBorder="1" applyAlignment="1"/>
    <xf numFmtId="14" fontId="21" fillId="7" borderId="19" xfId="3" applyNumberFormat="1" applyFont="1" applyFill="1" applyBorder="1" applyAlignment="1"/>
    <xf numFmtId="0" fontId="38" fillId="15" borderId="31" xfId="6" applyFont="1" applyFill="1" applyBorder="1"/>
    <xf numFmtId="0" fontId="29" fillId="9" borderId="26" xfId="0" applyFont="1" applyFill="1" applyBorder="1" applyAlignment="1">
      <alignment horizontal="left" vertical="top" wrapText="1"/>
    </xf>
    <xf numFmtId="0" fontId="29" fillId="9" borderId="26" xfId="0" applyFont="1" applyFill="1" applyBorder="1" applyAlignment="1">
      <alignment horizontal="left" vertical="top" wrapText="1"/>
    </xf>
    <xf numFmtId="0" fontId="23" fillId="0" borderId="62" xfId="12" applyFont="1" applyBorder="1" applyAlignment="1"/>
    <xf numFmtId="3" fontId="22" fillId="0" borderId="62" xfId="12" applyNumberFormat="1" applyFont="1" applyBorder="1" applyAlignment="1"/>
    <xf numFmtId="0" fontId="22" fillId="0" borderId="60" xfId="12" applyFont="1" applyBorder="1" applyAlignment="1"/>
    <xf numFmtId="0" fontId="22" fillId="8" borderId="63" xfId="12" applyFont="1" applyFill="1" applyBorder="1" applyAlignment="1"/>
    <xf numFmtId="164" fontId="22" fillId="0" borderId="64" xfId="2" applyNumberFormat="1" applyFont="1" applyBorder="1" applyAlignment="1"/>
    <xf numFmtId="164" fontId="22" fillId="8" borderId="0" xfId="2" applyNumberFormat="1" applyFont="1" applyFill="1" applyBorder="1" applyAlignment="1"/>
    <xf numFmtId="0" fontId="0" fillId="0" borderId="0" xfId="0" applyBorder="1"/>
    <xf numFmtId="14" fontId="25" fillId="18" borderId="31" xfId="17" applyNumberFormat="1" applyFont="1" applyFill="1" applyBorder="1" applyAlignment="1">
      <alignment horizontal="right" wrapText="1"/>
    </xf>
    <xf numFmtId="3" fontId="25" fillId="18" borderId="31" xfId="17" applyNumberFormat="1" applyFont="1" applyFill="1" applyBorder="1" applyAlignment="1">
      <alignment horizontal="right" wrapText="1"/>
    </xf>
    <xf numFmtId="10" fontId="36" fillId="18" borderId="31" xfId="0" applyNumberFormat="1" applyFont="1" applyFill="1" applyBorder="1"/>
    <xf numFmtId="10" fontId="29" fillId="8" borderId="24" xfId="0" applyNumberFormat="1" applyFont="1" applyFill="1" applyBorder="1" applyAlignment="1">
      <alignment horizontal="left" vertical="top" wrapText="1"/>
    </xf>
    <xf numFmtId="3" fontId="29" fillId="8" borderId="23" xfId="0" applyNumberFormat="1" applyFont="1" applyFill="1" applyBorder="1" applyAlignment="1">
      <alignment horizontal="left" vertical="top" wrapText="1"/>
    </xf>
    <xf numFmtId="0" fontId="29" fillId="8" borderId="26" xfId="21" applyFont="1" applyFill="1" applyBorder="1" applyAlignment="1">
      <alignment horizontal="left" vertical="top" wrapText="1"/>
    </xf>
    <xf numFmtId="0" fontId="29" fillId="8" borderId="26" xfId="0" applyFont="1" applyFill="1" applyBorder="1" applyAlignment="1">
      <alignment horizontal="left" vertical="top" wrapText="1"/>
    </xf>
    <xf numFmtId="3" fontId="29" fillId="8" borderId="24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32" fillId="8" borderId="32" xfId="0" applyFont="1" applyFill="1" applyBorder="1" applyAlignment="1">
      <alignment horizontal="center" vertical="top" wrapText="1"/>
    </xf>
    <xf numFmtId="0" fontId="29" fillId="9" borderId="26" xfId="25" applyFont="1" applyFill="1" applyBorder="1" applyAlignment="1">
      <alignment horizontal="left" vertical="top" wrapText="1"/>
    </xf>
    <xf numFmtId="10" fontId="6" fillId="0" borderId="6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6" fillId="0" borderId="70" xfId="0" applyNumberFormat="1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1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2" fillId="10" borderId="19" xfId="0" applyFont="1" applyFill="1" applyBorder="1" applyAlignment="1">
      <alignment horizontal="center" vertical="top" wrapText="1"/>
    </xf>
    <xf numFmtId="0" fontId="32" fillId="10" borderId="40" xfId="0" applyFont="1" applyFill="1" applyBorder="1" applyAlignment="1">
      <alignment horizontal="center" vertical="top" wrapText="1"/>
    </xf>
    <xf numFmtId="0" fontId="29" fillId="9" borderId="26" xfId="0" applyFont="1" applyFill="1" applyBorder="1" applyAlignment="1">
      <alignment horizontal="right" vertical="top" wrapText="1"/>
    </xf>
    <xf numFmtId="0" fontId="56" fillId="0" borderId="31" xfId="0" applyFont="1" applyBorder="1"/>
    <xf numFmtId="164" fontId="48" fillId="0" borderId="31" xfId="2" applyNumberFormat="1" applyFont="1" applyBorder="1"/>
    <xf numFmtId="164" fontId="56" fillId="0" borderId="31" xfId="2" applyNumberFormat="1" applyFont="1" applyBorder="1"/>
    <xf numFmtId="164" fontId="0" fillId="0" borderId="31" xfId="2" applyNumberFormat="1" applyFont="1" applyBorder="1" applyAlignment="1">
      <alignment horizontal="right"/>
    </xf>
    <xf numFmtId="164" fontId="30" fillId="0" borderId="31" xfId="2" applyNumberFormat="1" applyFont="1" applyBorder="1" applyAlignment="1">
      <alignment horizontal="right"/>
    </xf>
    <xf numFmtId="10" fontId="0" fillId="0" borderId="0" xfId="0" applyNumberFormat="1"/>
    <xf numFmtId="0" fontId="55" fillId="0" borderId="91" xfId="0" applyFont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 wrapText="1"/>
    </xf>
    <xf numFmtId="0" fontId="8" fillId="2" borderId="84" xfId="0" applyFont="1" applyFill="1" applyBorder="1" applyAlignment="1">
      <alignment horizontal="center" vertical="center" wrapText="1"/>
    </xf>
    <xf numFmtId="0" fontId="8" fillId="2" borderId="9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/>
    </xf>
    <xf numFmtId="0" fontId="8" fillId="2" borderId="96" xfId="0" applyFont="1" applyFill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/>
    </xf>
    <xf numFmtId="0" fontId="22" fillId="0" borderId="37" xfId="0" applyFont="1" applyBorder="1" applyAlignment="1">
      <alignment horizontal="left" indent="4"/>
    </xf>
    <xf numFmtId="0" fontId="22" fillId="0" borderId="99" xfId="0" applyFont="1" applyBorder="1" applyAlignment="1">
      <alignment horizontal="left" indent="4"/>
    </xf>
    <xf numFmtId="0" fontId="22" fillId="0" borderId="18" xfId="0" applyFont="1" applyBorder="1" applyAlignment="1">
      <alignment horizontal="left" indent="4"/>
    </xf>
    <xf numFmtId="1" fontId="23" fillId="8" borderId="15" xfId="0" applyNumberFormat="1" applyFont="1" applyFill="1" applyBorder="1" applyAlignment="1">
      <alignment horizontal="center"/>
    </xf>
    <xf numFmtId="1" fontId="23" fillId="8" borderId="64" xfId="0" applyNumberFormat="1" applyFont="1" applyFill="1" applyBorder="1" applyAlignment="1">
      <alignment horizontal="center"/>
    </xf>
    <xf numFmtId="0" fontId="37" fillId="15" borderId="1" xfId="8" applyFont="1" applyFill="1" applyBorder="1" applyAlignment="1">
      <alignment horizontal="center" vertical="center"/>
    </xf>
    <xf numFmtId="0" fontId="37" fillId="15" borderId="7" xfId="8" applyFont="1" applyFill="1" applyBorder="1" applyAlignment="1">
      <alignment horizontal="center" vertical="center" wrapText="1"/>
    </xf>
    <xf numFmtId="0" fontId="37" fillId="15" borderId="2" xfId="8" applyFont="1" applyFill="1" applyBorder="1" applyAlignment="1">
      <alignment horizontal="center" vertical="center" wrapText="1"/>
    </xf>
    <xf numFmtId="0" fontId="37" fillId="15" borderId="1" xfId="8" applyFont="1" applyFill="1" applyBorder="1" applyAlignment="1">
      <alignment horizontal="center" vertical="center" wrapText="1"/>
    </xf>
    <xf numFmtId="0" fontId="37" fillId="15" borderId="15" xfId="8" applyFont="1" applyFill="1" applyBorder="1" applyAlignment="1">
      <alignment horizontal="center" vertical="center" wrapText="1"/>
    </xf>
    <xf numFmtId="3" fontId="22" fillId="0" borderId="94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 wrapText="1"/>
    </xf>
    <xf numFmtId="0" fontId="29" fillId="9" borderId="26" xfId="0" applyFont="1" applyFill="1" applyBorder="1" applyAlignment="1">
      <alignment horizontal="right" vertical="center" wrapText="1"/>
    </xf>
    <xf numFmtId="0" fontId="0" fillId="0" borderId="31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30" fillId="8" borderId="19" xfId="0" applyFont="1" applyFill="1" applyBorder="1" applyAlignment="1">
      <alignment horizontal="right" vertical="center"/>
    </xf>
    <xf numFmtId="0" fontId="30" fillId="8" borderId="40" xfId="0" applyFont="1" applyFill="1" applyBorder="1" applyAlignment="1">
      <alignment horizontal="right" vertical="center"/>
    </xf>
    <xf numFmtId="0" fontId="29" fillId="11" borderId="26" xfId="0" applyFont="1" applyFill="1" applyBorder="1" applyAlignment="1">
      <alignment horizontal="right" vertical="top" wrapText="1"/>
    </xf>
    <xf numFmtId="0" fontId="11" fillId="0" borderId="18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3" fontId="22" fillId="0" borderId="50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164" fontId="22" fillId="0" borderId="37" xfId="2" applyNumberFormat="1" applyFont="1" applyBorder="1" applyAlignment="1">
      <alignment horizontal="right"/>
    </xf>
    <xf numFmtId="164" fontId="22" fillId="0" borderId="40" xfId="2" applyNumberFormat="1" applyFont="1" applyBorder="1" applyAlignment="1">
      <alignment horizontal="right"/>
    </xf>
    <xf numFmtId="164" fontId="22" fillId="0" borderId="102" xfId="2" applyNumberFormat="1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0" fontId="6" fillId="0" borderId="13" xfId="0" applyNumberFormat="1" applyFont="1" applyBorder="1" applyAlignment="1">
      <alignment horizontal="right" vertical="center" wrapText="1"/>
    </xf>
    <xf numFmtId="10" fontId="6" fillId="0" borderId="79" xfId="0" applyNumberFormat="1" applyFont="1" applyBorder="1" applyAlignment="1">
      <alignment horizontal="right" vertical="center" wrapText="1"/>
    </xf>
    <xf numFmtId="10" fontId="6" fillId="0" borderId="18" xfId="0" applyNumberFormat="1" applyFont="1" applyBorder="1" applyAlignment="1">
      <alignment horizontal="right" vertical="center" wrapText="1"/>
    </xf>
    <xf numFmtId="10" fontId="6" fillId="0" borderId="10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0" fontId="6" fillId="0" borderId="7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10" fontId="6" fillId="0" borderId="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10" fontId="6" fillId="0" borderId="5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70" xfId="0" applyFont="1" applyBorder="1" applyAlignment="1">
      <alignment horizontal="right" vertical="center" wrapText="1"/>
    </xf>
    <xf numFmtId="10" fontId="6" fillId="0" borderId="70" xfId="0" applyNumberFormat="1" applyFont="1" applyBorder="1" applyAlignment="1">
      <alignment horizontal="right" vertical="center" wrapText="1"/>
    </xf>
    <xf numFmtId="0" fontId="6" fillId="0" borderId="71" xfId="0" applyFont="1" applyBorder="1" applyAlignment="1">
      <alignment horizontal="right" vertical="center" wrapText="1"/>
    </xf>
    <xf numFmtId="10" fontId="6" fillId="0" borderId="71" xfId="0" applyNumberFormat="1" applyFont="1" applyBorder="1" applyAlignment="1">
      <alignment horizontal="right" vertical="center" wrapText="1"/>
    </xf>
    <xf numFmtId="10" fontId="6" fillId="0" borderId="17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10" fontId="6" fillId="0" borderId="14" xfId="0" applyNumberFormat="1" applyFont="1" applyBorder="1" applyAlignment="1">
      <alignment horizontal="right" vertical="center" wrapText="1"/>
    </xf>
    <xf numFmtId="10" fontId="6" fillId="0" borderId="87" xfId="0" applyNumberFormat="1" applyFont="1" applyBorder="1" applyAlignment="1">
      <alignment horizontal="right" vertical="center" wrapText="1"/>
    </xf>
    <xf numFmtId="10" fontId="6" fillId="0" borderId="77" xfId="0" applyNumberFormat="1" applyFont="1" applyBorder="1" applyAlignment="1">
      <alignment horizontal="right" vertical="center" wrapText="1"/>
    </xf>
    <xf numFmtId="10" fontId="6" fillId="0" borderId="86" xfId="0" applyNumberFormat="1" applyFont="1" applyBorder="1" applyAlignment="1">
      <alignment horizontal="right" vertical="center" wrapText="1"/>
    </xf>
    <xf numFmtId="10" fontId="6" fillId="0" borderId="80" xfId="0" applyNumberFormat="1" applyFont="1" applyBorder="1" applyAlignment="1">
      <alignment horizontal="right" vertical="center" wrapText="1"/>
    </xf>
    <xf numFmtId="0" fontId="54" fillId="0" borderId="5" xfId="0" applyFont="1" applyBorder="1" applyAlignment="1">
      <alignment horizontal="center" vertical="center" wrapText="1"/>
    </xf>
    <xf numFmtId="3" fontId="54" fillId="0" borderId="6" xfId="0" applyNumberFormat="1" applyFont="1" applyBorder="1" applyAlignment="1">
      <alignment horizontal="center" vertical="center" wrapText="1"/>
    </xf>
    <xf numFmtId="0" fontId="4" fillId="0" borderId="2" xfId="1" applyFill="1" applyBorder="1" applyAlignment="1"/>
    <xf numFmtId="0" fontId="29" fillId="9" borderId="26" xfId="25" applyFont="1" applyFill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wrapText="1"/>
    </xf>
    <xf numFmtId="164" fontId="6" fillId="0" borderId="6" xfId="0" applyNumberFormat="1" applyFont="1" applyBorder="1" applyAlignment="1">
      <alignment horizontal="right" wrapText="1" indent="1"/>
    </xf>
    <xf numFmtId="0" fontId="8" fillId="2" borderId="105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2" borderId="106" xfId="0" applyFont="1" applyFill="1" applyBorder="1" applyAlignment="1">
      <alignment horizontal="center" vertical="center" wrapText="1"/>
    </xf>
    <xf numFmtId="0" fontId="29" fillId="9" borderId="43" xfId="25" applyFont="1" applyFill="1" applyBorder="1" applyAlignment="1">
      <alignment horizontal="left" vertical="top" wrapText="1"/>
    </xf>
    <xf numFmtId="165" fontId="32" fillId="9" borderId="47" xfId="15" applyNumberFormat="1" applyFont="1" applyFill="1" applyBorder="1" applyAlignment="1">
      <alignment horizontal="right" wrapText="1"/>
    </xf>
    <xf numFmtId="0" fontId="58" fillId="9" borderId="0" xfId="0" applyFont="1" applyFill="1" applyBorder="1" applyAlignment="1">
      <alignment horizontal="left" vertical="top" wrapText="1"/>
    </xf>
    <xf numFmtId="0" fontId="29" fillId="8" borderId="21" xfId="0" applyFont="1" applyFill="1" applyBorder="1" applyAlignment="1">
      <alignment horizontal="left" vertical="top" wrapText="1"/>
    </xf>
    <xf numFmtId="0" fontId="32" fillId="8" borderId="26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right"/>
    </xf>
    <xf numFmtId="0" fontId="63" fillId="15" borderId="0" xfId="0" applyFont="1" applyFill="1" applyAlignment="1"/>
    <xf numFmtId="0" fontId="62" fillId="15" borderId="0" xfId="0" applyFont="1" applyFill="1" applyAlignment="1"/>
    <xf numFmtId="0" fontId="37" fillId="15" borderId="1" xfId="0" applyFont="1" applyFill="1" applyBorder="1" applyAlignment="1">
      <alignment wrapText="1"/>
    </xf>
    <xf numFmtId="0" fontId="37" fillId="15" borderId="2" xfId="0" applyFont="1" applyFill="1" applyBorder="1" applyAlignment="1">
      <alignment wrapText="1"/>
    </xf>
    <xf numFmtId="0" fontId="0" fillId="0" borderId="34" xfId="0" applyBorder="1"/>
    <xf numFmtId="0" fontId="0" fillId="0" borderId="37" xfId="0" applyBorder="1"/>
    <xf numFmtId="0" fontId="0" fillId="0" borderId="46" xfId="0" applyBorder="1"/>
    <xf numFmtId="0" fontId="0" fillId="0" borderId="38" xfId="0" applyBorder="1"/>
    <xf numFmtId="0" fontId="0" fillId="0" borderId="39" xfId="0" applyBorder="1"/>
    <xf numFmtId="0" fontId="0" fillId="8" borderId="0" xfId="0" applyFill="1" applyBorder="1"/>
    <xf numFmtId="0" fontId="32" fillId="8" borderId="110" xfId="0" applyFont="1" applyFill="1" applyBorder="1" applyAlignment="1">
      <alignment horizontal="center" vertical="top" wrapText="1"/>
    </xf>
    <xf numFmtId="0" fontId="30" fillId="8" borderId="37" xfId="0" applyFont="1" applyFill="1" applyBorder="1" applyAlignment="1">
      <alignment horizontal="center"/>
    </xf>
    <xf numFmtId="49" fontId="0" fillId="0" borderId="31" xfId="0" applyNumberFormat="1" applyFont="1" applyBorder="1" applyAlignment="1">
      <alignment vertical="top"/>
    </xf>
    <xf numFmtId="0" fontId="0" fillId="0" borderId="31" xfId="0" applyNumberFormat="1" applyFont="1" applyBorder="1" applyAlignment="1">
      <alignment vertical="top"/>
    </xf>
    <xf numFmtId="167" fontId="0" fillId="0" borderId="31" xfId="0" applyNumberFormat="1" applyFont="1" applyBorder="1" applyAlignment="1">
      <alignment vertical="top"/>
    </xf>
    <xf numFmtId="49" fontId="0" fillId="0" borderId="36" xfId="0" applyNumberFormat="1" applyFont="1" applyBorder="1" applyAlignment="1">
      <alignment vertical="top"/>
    </xf>
    <xf numFmtId="49" fontId="0" fillId="0" borderId="111" xfId="0" applyNumberFormat="1" applyFont="1" applyBorder="1" applyAlignment="1">
      <alignment vertical="top"/>
    </xf>
    <xf numFmtId="49" fontId="0" fillId="0" borderId="47" xfId="0" applyNumberFormat="1" applyFont="1" applyBorder="1" applyAlignment="1">
      <alignment vertical="top"/>
    </xf>
    <xf numFmtId="0" fontId="0" fillId="0" borderId="47" xfId="0" applyNumberFormat="1" applyFont="1" applyBorder="1" applyAlignment="1">
      <alignment vertical="top"/>
    </xf>
    <xf numFmtId="167" fontId="0" fillId="0" borderId="47" xfId="0" applyNumberFormat="1" applyFont="1" applyBorder="1" applyAlignment="1">
      <alignment vertical="top"/>
    </xf>
    <xf numFmtId="0" fontId="0" fillId="0" borderId="47" xfId="0" applyBorder="1"/>
    <xf numFmtId="0" fontId="37" fillId="15" borderId="108" xfId="0" applyNumberFormat="1" applyFont="1" applyFill="1" applyBorder="1" applyAlignment="1">
      <alignment horizontal="center" vertical="top" wrapText="1"/>
    </xf>
    <xf numFmtId="0" fontId="37" fillId="15" borderId="101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left" vertical="top"/>
    </xf>
    <xf numFmtId="0" fontId="37" fillId="15" borderId="33" xfId="0" applyNumberFormat="1" applyFont="1" applyFill="1" applyBorder="1" applyAlignment="1">
      <alignment horizontal="center" vertical="top" wrapText="1"/>
    </xf>
    <xf numFmtId="0" fontId="37" fillId="15" borderId="34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0" fontId="0" fillId="0" borderId="31" xfId="0" applyBorder="1" applyAlignment="1">
      <alignment horizontal="right"/>
    </xf>
    <xf numFmtId="0" fontId="65" fillId="0" borderId="0" xfId="0" applyFont="1" applyAlignment="1">
      <alignment horizontal="left" vertical="center" indent="1"/>
    </xf>
    <xf numFmtId="0" fontId="4" fillId="0" borderId="0" xfId="1" applyAlignment="1">
      <alignment horizontal="left" vertical="center" indent="2"/>
    </xf>
    <xf numFmtId="0" fontId="3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6" borderId="0" xfId="0" applyFill="1" applyAlignment="1">
      <alignment wrapText="1"/>
    </xf>
    <xf numFmtId="0" fontId="54" fillId="6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9" fillId="9" borderId="4" xfId="0" applyFont="1" applyFill="1" applyBorder="1" applyAlignment="1">
      <alignment horizontal="right" vertical="center" wrapText="1"/>
    </xf>
    <xf numFmtId="0" fontId="29" fillId="9" borderId="0" xfId="0" applyFont="1" applyFill="1" applyBorder="1" applyAlignment="1">
      <alignment horizontal="right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0" fontId="4" fillId="0" borderId="0" xfId="1" applyAlignment="1">
      <alignment horizontal="left" vertical="center" indent="1"/>
    </xf>
    <xf numFmtId="0" fontId="29" fillId="9" borderId="26" xfId="0" applyFont="1" applyFill="1" applyBorder="1" applyAlignment="1">
      <alignment horizontal="left" vertical="top" wrapText="1"/>
    </xf>
    <xf numFmtId="0" fontId="29" fillId="9" borderId="20" xfId="0" applyFont="1" applyFill="1" applyBorder="1" applyAlignment="1">
      <alignment horizontal="left" vertical="top" wrapText="1"/>
    </xf>
    <xf numFmtId="10" fontId="36" fillId="0" borderId="31" xfId="10" applyNumberFormat="1" applyFont="1" applyBorder="1"/>
    <xf numFmtId="0" fontId="23" fillId="0" borderId="0" xfId="12" applyFont="1" applyBorder="1" applyAlignment="1"/>
    <xf numFmtId="3" fontId="22" fillId="0" borderId="0" xfId="12" applyNumberFormat="1" applyFont="1" applyBorder="1" applyAlignment="1"/>
    <xf numFmtId="3" fontId="29" fillId="9" borderId="26" xfId="0" applyNumberFormat="1" applyFont="1" applyFill="1" applyBorder="1" applyAlignment="1">
      <alignment horizontal="right" vertical="center" wrapText="1"/>
    </xf>
    <xf numFmtId="0" fontId="29" fillId="9" borderId="114" xfId="0" applyFont="1" applyFill="1" applyBorder="1" applyAlignment="1">
      <alignment horizontal="right" vertical="center" wrapText="1"/>
    </xf>
    <xf numFmtId="0" fontId="29" fillId="9" borderId="68" xfId="0" applyFont="1" applyFill="1" applyBorder="1" applyAlignment="1">
      <alignment horizontal="right" vertical="center" wrapText="1"/>
    </xf>
    <xf numFmtId="0" fontId="0" fillId="0" borderId="47" xfId="0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0" fontId="0" fillId="0" borderId="31" xfId="0" applyBorder="1" applyAlignment="1">
      <alignment horizontal="right"/>
    </xf>
    <xf numFmtId="0" fontId="54" fillId="6" borderId="13" xfId="0" applyFont="1" applyFill="1" applyBorder="1" applyAlignment="1">
      <alignment horizontal="center" vertical="center" wrapText="1"/>
    </xf>
    <xf numFmtId="0" fontId="54" fillId="6" borderId="14" xfId="0" applyFont="1" applyFill="1" applyBorder="1" applyAlignment="1">
      <alignment horizontal="center" vertical="center" wrapText="1"/>
    </xf>
    <xf numFmtId="0" fontId="54" fillId="6" borderId="103" xfId="0" applyFont="1" applyFill="1" applyBorder="1" applyAlignment="1">
      <alignment horizontal="center" vertical="center" wrapText="1"/>
    </xf>
    <xf numFmtId="0" fontId="54" fillId="6" borderId="112" xfId="0" applyFont="1" applyFill="1" applyBorder="1" applyAlignment="1">
      <alignment horizontal="center" vertical="center" wrapText="1"/>
    </xf>
    <xf numFmtId="0" fontId="54" fillId="6" borderId="104" xfId="0" applyFont="1" applyFill="1" applyBorder="1" applyAlignment="1">
      <alignment horizontal="center" vertical="center" wrapText="1"/>
    </xf>
    <xf numFmtId="0" fontId="54" fillId="6" borderId="6" xfId="0" applyFont="1" applyFill="1" applyBorder="1" applyAlignment="1">
      <alignment horizontal="center" vertical="center" wrapText="1"/>
    </xf>
    <xf numFmtId="0" fontId="54" fillId="6" borderId="90" xfId="0" applyFont="1" applyFill="1" applyBorder="1" applyAlignment="1">
      <alignment horizontal="center" vertical="center" wrapText="1"/>
    </xf>
    <xf numFmtId="0" fontId="54" fillId="6" borderId="113" xfId="0" applyFont="1" applyFill="1" applyBorder="1" applyAlignment="1">
      <alignment horizontal="center" vertical="center" wrapText="1"/>
    </xf>
    <xf numFmtId="3" fontId="29" fillId="9" borderId="26" xfId="0" applyNumberFormat="1" applyFont="1" applyFill="1" applyBorder="1" applyAlignment="1">
      <alignment horizontal="right" vertical="top" wrapText="1"/>
    </xf>
    <xf numFmtId="3" fontId="29" fillId="11" borderId="26" xfId="0" applyNumberFormat="1" applyFont="1" applyFill="1" applyBorder="1" applyAlignment="1">
      <alignment horizontal="right" vertical="top" wrapText="1"/>
    </xf>
    <xf numFmtId="0" fontId="29" fillId="9" borderId="68" xfId="25" applyFont="1" applyFill="1" applyBorder="1" applyAlignment="1">
      <alignment horizontal="right" vertical="top" wrapText="1"/>
    </xf>
    <xf numFmtId="3" fontId="29" fillId="9" borderId="26" xfId="25" applyNumberFormat="1" applyFont="1" applyFill="1" applyBorder="1" applyAlignment="1">
      <alignment horizontal="right" vertical="top" wrapText="1"/>
    </xf>
    <xf numFmtId="3" fontId="0" fillId="0" borderId="31" xfId="0" applyNumberFormat="1" applyBorder="1" applyAlignment="1">
      <alignment horizontal="right"/>
    </xf>
    <xf numFmtId="0" fontId="4" fillId="0" borderId="8" xfId="1" applyBorder="1" applyAlignment="1">
      <alignment horizontal="left" vertical="center" wrapText="1"/>
    </xf>
    <xf numFmtId="3" fontId="0" fillId="0" borderId="18" xfId="0" applyNumberFormat="1" applyBorder="1"/>
    <xf numFmtId="3" fontId="22" fillId="0" borderId="46" xfId="0" applyNumberFormat="1" applyFont="1" applyBorder="1" applyAlignment="1">
      <alignment horizontal="right"/>
    </xf>
    <xf numFmtId="3" fontId="67" fillId="0" borderId="18" xfId="0" applyNumberFormat="1" applyFont="1" applyFill="1" applyBorder="1" applyAlignment="1">
      <alignment horizontal="right"/>
    </xf>
    <xf numFmtId="164" fontId="22" fillId="0" borderId="18" xfId="2" applyNumberFormat="1" applyFont="1" applyBorder="1" applyAlignment="1">
      <alignment horizontal="right"/>
    </xf>
    <xf numFmtId="3" fontId="67" fillId="0" borderId="108" xfId="0" applyNumberFormat="1" applyFont="1" applyFill="1" applyBorder="1" applyAlignment="1">
      <alignment horizontal="right"/>
    </xf>
    <xf numFmtId="3" fontId="22" fillId="0" borderId="38" xfId="0" applyNumberFormat="1" applyFont="1" applyBorder="1" applyAlignment="1">
      <alignment horizontal="right"/>
    </xf>
    <xf numFmtId="164" fontId="22" fillId="0" borderId="38" xfId="2" applyNumberFormat="1" applyFont="1" applyBorder="1" applyAlignment="1">
      <alignment horizontal="right"/>
    </xf>
    <xf numFmtId="164" fontId="22" fillId="0" borderId="31" xfId="2" applyNumberFormat="1" applyFont="1" applyBorder="1" applyAlignment="1">
      <alignment horizontal="right"/>
    </xf>
    <xf numFmtId="3" fontId="22" fillId="0" borderId="31" xfId="0" applyNumberFormat="1" applyFont="1" applyBorder="1" applyAlignment="1"/>
    <xf numFmtId="3" fontId="0" fillId="0" borderId="31" xfId="0" applyNumberFormat="1" applyBorder="1"/>
    <xf numFmtId="0" fontId="0" fillId="0" borderId="0" xfId="0"/>
    <xf numFmtId="3" fontId="41" fillId="0" borderId="18" xfId="0" applyNumberFormat="1" applyFont="1" applyBorder="1"/>
    <xf numFmtId="164" fontId="41" fillId="0" borderId="18" xfId="20" applyNumberFormat="1" applyFont="1" applyBorder="1"/>
    <xf numFmtId="3" fontId="41" fillId="19" borderId="18" xfId="0" applyNumberFormat="1" applyFont="1" applyFill="1" applyBorder="1"/>
    <xf numFmtId="164" fontId="41" fillId="19" borderId="18" xfId="20" applyNumberFormat="1" applyFont="1" applyFill="1" applyBorder="1"/>
    <xf numFmtId="0" fontId="68" fillId="9" borderId="27" xfId="0" applyFont="1" applyFill="1" applyBorder="1" applyAlignment="1">
      <alignment horizontal="right" vertical="center" wrapText="1"/>
    </xf>
    <xf numFmtId="0" fontId="68" fillId="9" borderId="74" xfId="0" applyFont="1" applyFill="1" applyBorder="1" applyAlignment="1">
      <alignment horizontal="right" vertical="center" wrapText="1"/>
    </xf>
    <xf numFmtId="0" fontId="68" fillId="9" borderId="75" xfId="0" applyFont="1" applyFill="1" applyBorder="1" applyAlignment="1">
      <alignment horizontal="right" vertical="center" wrapText="1"/>
    </xf>
    <xf numFmtId="0" fontId="68" fillId="9" borderId="82" xfId="0" applyFont="1" applyFill="1" applyBorder="1" applyAlignment="1">
      <alignment horizontal="right" vertical="center" wrapText="1"/>
    </xf>
    <xf numFmtId="0" fontId="68" fillId="9" borderId="86" xfId="0" applyFont="1" applyFill="1" applyBorder="1" applyAlignment="1">
      <alignment horizontal="right" vertical="center" wrapText="1"/>
    </xf>
    <xf numFmtId="0" fontId="68" fillId="9" borderId="5" xfId="0" applyFont="1" applyFill="1" applyBorder="1" applyAlignment="1">
      <alignment horizontal="right" vertical="center" wrapText="1"/>
    </xf>
    <xf numFmtId="0" fontId="68" fillId="9" borderId="14" xfId="0" applyFont="1" applyFill="1" applyBorder="1" applyAlignment="1">
      <alignment horizontal="right" vertical="center" wrapText="1"/>
    </xf>
    <xf numFmtId="0" fontId="68" fillId="9" borderId="84" xfId="0" applyFont="1" applyFill="1" applyBorder="1" applyAlignment="1">
      <alignment horizontal="right" vertical="center" wrapText="1"/>
    </xf>
    <xf numFmtId="0" fontId="68" fillId="9" borderId="85" xfId="0" applyFont="1" applyFill="1" applyBorder="1" applyAlignment="1">
      <alignment horizontal="right" vertical="center" wrapText="1"/>
    </xf>
    <xf numFmtId="0" fontId="68" fillId="9" borderId="10" xfId="0" applyFont="1" applyFill="1" applyBorder="1" applyAlignment="1">
      <alignment horizontal="right" vertical="center" wrapText="1"/>
    </xf>
    <xf numFmtId="0" fontId="68" fillId="9" borderId="18" xfId="0" applyFont="1" applyFill="1" applyBorder="1" applyAlignment="1">
      <alignment horizontal="right" vertical="center" wrapText="1"/>
    </xf>
    <xf numFmtId="0" fontId="68" fillId="9" borderId="80" xfId="0" applyFont="1" applyFill="1" applyBorder="1" applyAlignment="1">
      <alignment horizontal="right" vertical="center" wrapText="1"/>
    </xf>
    <xf numFmtId="0" fontId="68" fillId="9" borderId="76" xfId="0" applyFont="1" applyFill="1" applyBorder="1" applyAlignment="1">
      <alignment horizontal="right" vertical="center" wrapText="1"/>
    </xf>
    <xf numFmtId="0" fontId="68" fillId="9" borderId="78" xfId="0" applyFont="1" applyFill="1" applyBorder="1" applyAlignment="1">
      <alignment horizontal="right" vertical="center" wrapText="1"/>
    </xf>
    <xf numFmtId="0" fontId="68" fillId="9" borderId="81" xfId="0" applyFont="1" applyFill="1" applyBorder="1" applyAlignment="1">
      <alignment horizontal="right" vertical="center" wrapText="1"/>
    </xf>
    <xf numFmtId="0" fontId="68" fillId="9" borderId="7" xfId="0" applyFont="1" applyFill="1" applyBorder="1" applyAlignment="1">
      <alignment horizontal="right" vertical="center" wrapText="1"/>
    </xf>
    <xf numFmtId="0" fontId="68" fillId="9" borderId="65" xfId="0" applyFont="1" applyFill="1" applyBorder="1" applyAlignment="1">
      <alignment horizontal="right" vertical="center" wrapText="1"/>
    </xf>
    <xf numFmtId="0" fontId="68" fillId="9" borderId="8" xfId="0" applyFont="1" applyFill="1" applyBorder="1" applyAlignment="1">
      <alignment horizontal="right" vertical="center" wrapText="1"/>
    </xf>
    <xf numFmtId="0" fontId="68" fillId="9" borderId="79" xfId="0" applyFont="1" applyFill="1" applyBorder="1" applyAlignment="1">
      <alignment horizontal="right" vertical="center" wrapText="1"/>
    </xf>
    <xf numFmtId="0" fontId="68" fillId="9" borderId="83" xfId="0" applyFont="1" applyFill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30" fillId="8" borderId="19" xfId="0" applyFont="1" applyFill="1" applyBorder="1" applyAlignment="1">
      <alignment horizontal="right"/>
    </xf>
    <xf numFmtId="0" fontId="30" fillId="8" borderId="118" xfId="0" applyFont="1" applyFill="1" applyBorder="1" applyAlignment="1">
      <alignment horizontal="right" vertical="center"/>
    </xf>
    <xf numFmtId="0" fontId="4" fillId="0" borderId="0" xfId="1" applyAlignment="1"/>
    <xf numFmtId="0" fontId="29" fillId="9" borderId="20" xfId="0" applyFont="1" applyFill="1" applyBorder="1" applyAlignment="1">
      <alignment vertical="top" wrapText="1"/>
    </xf>
    <xf numFmtId="0" fontId="4" fillId="0" borderId="0" xfId="1" applyBorder="1" applyAlignment="1">
      <alignment horizontal="left" vertical="center" wrapText="1"/>
    </xf>
    <xf numFmtId="0" fontId="48" fillId="0" borderId="0" xfId="1" applyFont="1" applyBorder="1" applyAlignment="1">
      <alignment horizontal="left" vertical="center"/>
    </xf>
    <xf numFmtId="0" fontId="43" fillId="0" borderId="0" xfId="0" applyFont="1" applyFill="1" applyBorder="1" applyAlignment="1"/>
    <xf numFmtId="49" fontId="0" fillId="0" borderId="47" xfId="0" applyNumberFormat="1" applyFont="1" applyBorder="1" applyAlignment="1">
      <alignment horizontal="center" vertical="top" wrapText="1"/>
    </xf>
    <xf numFmtId="14" fontId="0" fillId="0" borderId="47" xfId="0" applyNumberFormat="1" applyBorder="1" applyAlignment="1">
      <alignment vertical="top"/>
    </xf>
    <xf numFmtId="49" fontId="0" fillId="0" borderId="31" xfId="0" applyNumberFormat="1" applyFont="1" applyBorder="1" applyAlignment="1">
      <alignment vertical="top" wrapText="1"/>
    </xf>
    <xf numFmtId="0" fontId="0" fillId="0" borderId="31" xfId="0" applyNumberFormat="1" applyFont="1" applyBorder="1" applyAlignment="1">
      <alignment horizontal="right" vertical="top"/>
    </xf>
    <xf numFmtId="14" fontId="0" fillId="0" borderId="31" xfId="0" applyNumberFormat="1" applyBorder="1"/>
    <xf numFmtId="0" fontId="8" fillId="4" borderId="5" xfId="0" applyFont="1" applyFill="1" applyBorder="1" applyAlignment="1">
      <alignment horizontal="center" vertical="center" wrapText="1"/>
    </xf>
    <xf numFmtId="0" fontId="0" fillId="0" borderId="107" xfId="0" applyBorder="1"/>
    <xf numFmtId="0" fontId="0" fillId="0" borderId="19" xfId="0" applyBorder="1"/>
    <xf numFmtId="0" fontId="0" fillId="0" borderId="111" xfId="0" applyBorder="1"/>
    <xf numFmtId="0" fontId="38" fillId="15" borderId="36" xfId="6" applyFont="1" applyFill="1" applyBorder="1"/>
    <xf numFmtId="0" fontId="38" fillId="15" borderId="37" xfId="6" applyFont="1" applyFill="1" applyBorder="1"/>
    <xf numFmtId="0" fontId="33" fillId="12" borderId="36" xfId="6" applyFont="1" applyFill="1" applyBorder="1"/>
    <xf numFmtId="3" fontId="33" fillId="12" borderId="37" xfId="6" applyNumberFormat="1" applyFont="1" applyFill="1" applyBorder="1" applyAlignment="1">
      <alignment horizontal="center" wrapText="1"/>
    </xf>
    <xf numFmtId="0" fontId="39" fillId="18" borderId="36" xfId="6" quotePrefix="1" applyNumberFormat="1" applyFont="1" applyFill="1" applyBorder="1"/>
    <xf numFmtId="166" fontId="25" fillId="18" borderId="37" xfId="17" applyNumberFormat="1" applyFont="1" applyFill="1" applyBorder="1" applyAlignment="1">
      <alignment horizontal="right" wrapText="1"/>
    </xf>
    <xf numFmtId="0" fontId="34" fillId="0" borderId="36" xfId="6" quotePrefix="1" applyNumberFormat="1" applyFont="1" applyBorder="1"/>
    <xf numFmtId="166" fontId="25" fillId="0" borderId="37" xfId="17" applyNumberFormat="1" applyFont="1" applyFill="1" applyBorder="1" applyAlignment="1">
      <alignment horizontal="right" wrapText="1"/>
    </xf>
    <xf numFmtId="0" fontId="34" fillId="0" borderId="41" xfId="6" quotePrefix="1" applyNumberFormat="1" applyFont="1" applyBorder="1"/>
    <xf numFmtId="14" fontId="25" fillId="0" borderId="38" xfId="17" applyNumberFormat="1" applyFont="1" applyBorder="1"/>
    <xf numFmtId="164" fontId="25" fillId="0" borderId="38" xfId="2" applyNumberFormat="1" applyFont="1" applyBorder="1"/>
    <xf numFmtId="10" fontId="36" fillId="0" borderId="4" xfId="10" applyNumberFormat="1" applyFont="1" applyBorder="1"/>
    <xf numFmtId="166" fontId="25" fillId="0" borderId="6" xfId="17" applyNumberFormat="1" applyFont="1" applyFill="1" applyBorder="1" applyAlignment="1">
      <alignment horizontal="right" wrapText="1"/>
    </xf>
    <xf numFmtId="0" fontId="34" fillId="0" borderId="107" xfId="6" quotePrefix="1" applyNumberFormat="1" applyFont="1" applyBorder="1"/>
    <xf numFmtId="14" fontId="25" fillId="0" borderId="19" xfId="17" applyNumberFormat="1" applyFont="1" applyBorder="1"/>
    <xf numFmtId="3" fontId="25" fillId="0" borderId="19" xfId="17" applyNumberFormat="1" applyFont="1" applyBorder="1"/>
    <xf numFmtId="10" fontId="36" fillId="0" borderId="19" xfId="0" applyNumberFormat="1" applyFont="1" applyBorder="1"/>
    <xf numFmtId="166" fontId="25" fillId="0" borderId="40" xfId="17" applyNumberFormat="1" applyFont="1" applyBorder="1"/>
    <xf numFmtId="0" fontId="34" fillId="0" borderId="33" xfId="6" quotePrefix="1" applyNumberFormat="1" applyFont="1" applyBorder="1" applyAlignment="1">
      <alignment horizontal="left" indent="1"/>
    </xf>
    <xf numFmtId="14" fontId="25" fillId="0" borderId="34" xfId="17" applyNumberFormat="1" applyFont="1" applyFill="1" applyBorder="1" applyAlignment="1">
      <alignment horizontal="right" wrapText="1"/>
    </xf>
    <xf numFmtId="3" fontId="25" fillId="0" borderId="34" xfId="17" applyNumberFormat="1" applyFont="1" applyFill="1" applyBorder="1" applyAlignment="1">
      <alignment horizontal="right" wrapText="1"/>
    </xf>
    <xf numFmtId="10" fontId="36" fillId="0" borderId="34" xfId="0" applyNumberFormat="1" applyFont="1" applyBorder="1"/>
    <xf numFmtId="166" fontId="25" fillId="0" borderId="35" xfId="17" applyNumberFormat="1" applyFont="1" applyFill="1" applyBorder="1" applyAlignment="1">
      <alignment horizontal="right" wrapText="1"/>
    </xf>
    <xf numFmtId="0" fontId="34" fillId="0" borderId="46" xfId="6" quotePrefix="1" applyNumberFormat="1" applyFont="1" applyBorder="1"/>
    <xf numFmtId="10" fontId="36" fillId="0" borderId="38" xfId="0" applyNumberFormat="1" applyFont="1" applyBorder="1"/>
    <xf numFmtId="166" fontId="25" fillId="0" borderId="39" xfId="17" applyNumberFormat="1" applyFont="1" applyBorder="1"/>
    <xf numFmtId="10" fontId="36" fillId="0" borderId="34" xfId="10" applyNumberFormat="1" applyFont="1" applyBorder="1"/>
    <xf numFmtId="0" fontId="29" fillId="9" borderId="20" xfId="0" applyFont="1" applyFill="1" applyBorder="1" applyAlignment="1">
      <alignment horizontal="right" vertical="top" wrapText="1"/>
    </xf>
    <xf numFmtId="0" fontId="29" fillId="11" borderId="20" xfId="0" applyFont="1" applyFill="1" applyBorder="1" applyAlignment="1">
      <alignment horizontal="right" vertical="top" wrapText="1"/>
    </xf>
    <xf numFmtId="0" fontId="29" fillId="9" borderId="110" xfId="0" applyFont="1" applyFill="1" applyBorder="1" applyAlignment="1">
      <alignment horizontal="left" vertical="top" wrapText="1"/>
    </xf>
    <xf numFmtId="3" fontId="29" fillId="9" borderId="123" xfId="0" applyNumberFormat="1" applyFont="1" applyFill="1" applyBorder="1" applyAlignment="1">
      <alignment horizontal="right" vertical="top" wrapText="1"/>
    </xf>
    <xf numFmtId="0" fontId="29" fillId="9" borderId="123" xfId="0" applyFont="1" applyFill="1" applyBorder="1" applyAlignment="1">
      <alignment horizontal="right" vertical="top" wrapText="1"/>
    </xf>
    <xf numFmtId="0" fontId="29" fillId="9" borderId="124" xfId="0" applyFont="1" applyFill="1" applyBorder="1" applyAlignment="1">
      <alignment horizontal="right" vertical="top" wrapText="1"/>
    </xf>
    <xf numFmtId="165" fontId="9" fillId="0" borderId="6" xfId="15" applyNumberFormat="1" applyFont="1" applyBorder="1" applyAlignment="1">
      <alignment horizontal="center" vertical="center" wrapText="1"/>
    </xf>
    <xf numFmtId="165" fontId="6" fillId="0" borderId="6" xfId="15" applyNumberFormat="1" applyFont="1" applyBorder="1" applyAlignment="1">
      <alignment horizontal="right" wrapText="1"/>
    </xf>
    <xf numFmtId="164" fontId="9" fillId="0" borderId="6" xfId="0" applyNumberFormat="1" applyFont="1" applyBorder="1" applyAlignment="1">
      <alignment horizontal="center" vertical="center" wrapText="1"/>
    </xf>
    <xf numFmtId="164" fontId="6" fillId="0" borderId="6" xfId="2" applyNumberFormat="1" applyFont="1" applyBorder="1" applyAlignment="1">
      <alignment horizontal="right" wrapText="1"/>
    </xf>
    <xf numFmtId="165" fontId="6" fillId="16" borderId="17" xfId="15" applyNumberFormat="1" applyFont="1" applyFill="1" applyBorder="1" applyAlignment="1">
      <alignment horizontal="right" wrapText="1"/>
    </xf>
    <xf numFmtId="164" fontId="6" fillId="16" borderId="17" xfId="0" applyNumberFormat="1" applyFont="1" applyFill="1" applyBorder="1" applyAlignment="1">
      <alignment horizontal="right" wrapText="1"/>
    </xf>
    <xf numFmtId="165" fontId="9" fillId="16" borderId="6" xfId="15" applyNumberFormat="1" applyFont="1" applyFill="1" applyBorder="1" applyAlignment="1">
      <alignment horizontal="center" wrapText="1"/>
    </xf>
    <xf numFmtId="0" fontId="60" fillId="0" borderId="0" xfId="0" applyFont="1" applyFill="1" applyBorder="1" applyAlignment="1"/>
    <xf numFmtId="0" fontId="4" fillId="0" borderId="0" xfId="1" applyBorder="1" applyAlignment="1">
      <alignment vertical="center" wrapText="1"/>
    </xf>
    <xf numFmtId="165" fontId="60" fillId="0" borderId="0" xfId="22" applyNumberFormat="1" applyFont="1"/>
    <xf numFmtId="165" fontId="69" fillId="0" borderId="0" xfId="22" applyNumberFormat="1" applyFont="1" applyAlignment="1"/>
    <xf numFmtId="165" fontId="69" fillId="0" borderId="0" xfId="21" applyNumberFormat="1" applyFont="1"/>
    <xf numFmtId="0" fontId="69" fillId="0" borderId="0" xfId="21" applyFont="1"/>
    <xf numFmtId="0" fontId="30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3" fontId="70" fillId="6" borderId="60" xfId="0" applyNumberFormat="1" applyFont="1" applyFill="1" applyBorder="1" applyAlignment="1">
      <alignment horizontal="center"/>
    </xf>
    <xf numFmtId="0" fontId="69" fillId="0" borderId="0" xfId="21" applyFont="1" applyAlignment="1"/>
    <xf numFmtId="165" fontId="70" fillId="0" borderId="1" xfId="22" applyNumberFormat="1" applyFont="1" applyBorder="1" applyAlignment="1">
      <alignment horizontal="center" wrapText="1"/>
    </xf>
    <xf numFmtId="0" fontId="71" fillId="17" borderId="126" xfId="0" applyFont="1" applyFill="1" applyBorder="1" applyAlignment="1">
      <alignment horizontal="center" vertical="center" wrapText="1"/>
    </xf>
    <xf numFmtId="165" fontId="71" fillId="17" borderId="126" xfId="22" applyNumberFormat="1" applyFont="1" applyFill="1" applyBorder="1" applyAlignment="1">
      <alignment horizontal="center" wrapText="1"/>
    </xf>
    <xf numFmtId="165" fontId="71" fillId="17" borderId="126" xfId="0" applyNumberFormat="1" applyFont="1" applyFill="1" applyBorder="1" applyAlignment="1">
      <alignment horizontal="center" wrapText="1"/>
    </xf>
    <xf numFmtId="0" fontId="71" fillId="17" borderId="126" xfId="0" applyFont="1" applyFill="1" applyBorder="1" applyAlignment="1">
      <alignment horizontal="center" wrapText="1"/>
    </xf>
    <xf numFmtId="0" fontId="72" fillId="17" borderId="54" xfId="0" applyFont="1" applyFill="1" applyBorder="1" applyAlignment="1">
      <alignment horizontal="center"/>
    </xf>
    <xf numFmtId="0" fontId="72" fillId="17" borderId="14" xfId="0" applyFont="1" applyFill="1" applyBorder="1"/>
    <xf numFmtId="0" fontId="71" fillId="17" borderId="100" xfId="0" applyFont="1" applyFill="1" applyBorder="1" applyAlignment="1">
      <alignment horizontal="center" vertical="center" wrapText="1"/>
    </xf>
    <xf numFmtId="165" fontId="71" fillId="17" borderId="101" xfId="22" applyNumberFormat="1" applyFont="1" applyFill="1" applyBorder="1" applyAlignment="1">
      <alignment horizontal="center" wrapText="1"/>
    </xf>
    <xf numFmtId="165" fontId="71" fillId="17" borderId="101" xfId="0" applyNumberFormat="1" applyFont="1" applyFill="1" applyBorder="1" applyAlignment="1">
      <alignment horizontal="center" wrapText="1"/>
    </xf>
    <xf numFmtId="0" fontId="71" fillId="17" borderId="101" xfId="0" applyFont="1" applyFill="1" applyBorder="1" applyAlignment="1">
      <alignment horizontal="center" wrapText="1"/>
    </xf>
    <xf numFmtId="0" fontId="72" fillId="17" borderId="101" xfId="0" applyFont="1" applyFill="1" applyBorder="1" applyAlignment="1">
      <alignment horizontal="center"/>
    </xf>
    <xf numFmtId="0" fontId="72" fillId="17" borderId="73" xfId="0" applyFont="1" applyFill="1" applyBorder="1"/>
    <xf numFmtId="0" fontId="71" fillId="17" borderId="127" xfId="0" applyFont="1" applyFill="1" applyBorder="1" applyAlignment="1">
      <alignment horizontal="center" wrapText="1"/>
    </xf>
    <xf numFmtId="0" fontId="72" fillId="17" borderId="100" xfId="0" applyFont="1" applyFill="1" applyBorder="1" applyAlignment="1">
      <alignment horizontal="center"/>
    </xf>
    <xf numFmtId="0" fontId="72" fillId="17" borderId="10" xfId="0" applyFont="1" applyFill="1" applyBorder="1"/>
    <xf numFmtId="1" fontId="70" fillId="8" borderId="33" xfId="22" applyNumberFormat="1" applyFont="1" applyFill="1" applyBorder="1" applyAlignment="1">
      <alignment horizontal="center" wrapText="1"/>
    </xf>
    <xf numFmtId="165" fontId="73" fillId="8" borderId="34" xfId="0" applyNumberFormat="1" applyFont="1" applyFill="1" applyBorder="1" applyAlignment="1">
      <alignment horizontal="center" vertical="center" wrapText="1"/>
    </xf>
    <xf numFmtId="165" fontId="73" fillId="8" borderId="35" xfId="0" applyNumberFormat="1" applyFont="1" applyFill="1" applyBorder="1" applyAlignment="1">
      <alignment horizontal="center" vertical="center" wrapText="1"/>
    </xf>
    <xf numFmtId="165" fontId="70" fillId="8" borderId="48" xfId="0" applyNumberFormat="1" applyFont="1" applyFill="1" applyBorder="1" applyAlignment="1">
      <alignment horizontal="center" vertical="center"/>
    </xf>
    <xf numFmtId="165" fontId="70" fillId="8" borderId="128" xfId="0" applyNumberFormat="1" applyFont="1" applyFill="1" applyBorder="1" applyAlignment="1">
      <alignment vertical="center"/>
    </xf>
    <xf numFmtId="165" fontId="73" fillId="8" borderId="57" xfId="0" applyNumberFormat="1" applyFont="1" applyFill="1" applyBorder="1" applyAlignment="1">
      <alignment horizontal="center" vertical="center" wrapText="1"/>
    </xf>
    <xf numFmtId="165" fontId="73" fillId="8" borderId="47" xfId="0" applyNumberFormat="1" applyFont="1" applyFill="1" applyBorder="1" applyAlignment="1">
      <alignment horizontal="center" vertical="center" wrapText="1"/>
    </xf>
    <xf numFmtId="165" fontId="70" fillId="8" borderId="34" xfId="0" applyNumberFormat="1" applyFont="1" applyFill="1" applyBorder="1" applyAlignment="1">
      <alignment horizontal="center" vertical="center"/>
    </xf>
    <xf numFmtId="165" fontId="70" fillId="8" borderId="129" xfId="0" applyNumberFormat="1" applyFont="1" applyFill="1" applyBorder="1" applyAlignment="1">
      <alignment vertical="center"/>
    </xf>
    <xf numFmtId="1" fontId="70" fillId="0" borderId="36" xfId="22" applyNumberFormat="1" applyFont="1" applyBorder="1" applyAlignment="1">
      <alignment horizontal="center"/>
    </xf>
    <xf numFmtId="3" fontId="70" fillId="6" borderId="31" xfId="0" applyNumberFormat="1" applyFont="1" applyFill="1" applyBorder="1"/>
    <xf numFmtId="3" fontId="70" fillId="6" borderId="31" xfId="22" quotePrefix="1" applyNumberFormat="1" applyFont="1" applyFill="1" applyBorder="1" applyAlignment="1">
      <alignment horizontal="right"/>
    </xf>
    <xf numFmtId="3" fontId="70" fillId="6" borderId="37" xfId="22" applyNumberFormat="1" applyFont="1" applyFill="1" applyBorder="1" applyAlignment="1">
      <alignment horizontal="right"/>
    </xf>
    <xf numFmtId="165" fontId="70" fillId="0" borderId="48" xfId="0" applyNumberFormat="1" applyFont="1" applyBorder="1" applyAlignment="1"/>
    <xf numFmtId="165" fontId="70" fillId="0" borderId="130" xfId="0" applyNumberFormat="1" applyFont="1" applyBorder="1" applyAlignment="1"/>
    <xf numFmtId="3" fontId="70" fillId="6" borderId="50" xfId="0" applyNumberFormat="1" applyFont="1" applyFill="1" applyBorder="1"/>
    <xf numFmtId="3" fontId="70" fillId="6" borderId="31" xfId="22" applyNumberFormat="1" applyFont="1" applyFill="1" applyBorder="1" applyAlignment="1">
      <alignment horizontal="right"/>
    </xf>
    <xf numFmtId="165" fontId="70" fillId="0" borderId="31" xfId="0" applyNumberFormat="1" applyFont="1" applyBorder="1" applyAlignment="1"/>
    <xf numFmtId="165" fontId="70" fillId="0" borderId="131" xfId="0" applyNumberFormat="1" applyFont="1" applyBorder="1" applyAlignment="1"/>
    <xf numFmtId="165" fontId="73" fillId="6" borderId="57" xfId="0" applyNumberFormat="1" applyFont="1" applyFill="1" applyBorder="1" applyAlignment="1">
      <alignment horizontal="center" vertical="center" wrapText="1"/>
    </xf>
    <xf numFmtId="164" fontId="70" fillId="6" borderId="31" xfId="23" applyNumberFormat="1" applyFont="1" applyFill="1" applyBorder="1"/>
    <xf numFmtId="164" fontId="70" fillId="0" borderId="48" xfId="23" applyNumberFormat="1" applyFont="1" applyBorder="1" applyAlignment="1"/>
    <xf numFmtId="164" fontId="70" fillId="0" borderId="130" xfId="23" applyNumberFormat="1" applyFont="1" applyBorder="1" applyAlignment="1"/>
    <xf numFmtId="164" fontId="70" fillId="6" borderId="50" xfId="23" applyNumberFormat="1" applyFont="1" applyFill="1" applyBorder="1"/>
    <xf numFmtId="164" fontId="70" fillId="0" borderId="31" xfId="23" applyNumberFormat="1" applyFont="1" applyBorder="1" applyAlignment="1"/>
    <xf numFmtId="164" fontId="70" fillId="0" borderId="131" xfId="23" applyNumberFormat="1" applyFont="1" applyBorder="1" applyAlignment="1"/>
    <xf numFmtId="1" fontId="70" fillId="8" borderId="36" xfId="22" applyNumberFormat="1" applyFont="1" applyFill="1" applyBorder="1" applyAlignment="1">
      <alignment horizontal="center"/>
    </xf>
    <xf numFmtId="165" fontId="73" fillId="8" borderId="31" xfId="0" applyNumberFormat="1" applyFont="1" applyFill="1" applyBorder="1" applyAlignment="1">
      <alignment horizontal="center" vertical="center" wrapText="1"/>
    </xf>
    <xf numFmtId="165" fontId="73" fillId="8" borderId="37" xfId="0" applyNumberFormat="1" applyFont="1" applyFill="1" applyBorder="1" applyAlignment="1">
      <alignment horizontal="center" vertical="center" wrapText="1"/>
    </xf>
    <xf numFmtId="165" fontId="70" fillId="8" borderId="48" xfId="0" applyNumberFormat="1" applyFont="1" applyFill="1" applyBorder="1" applyAlignment="1">
      <alignment vertical="center"/>
    </xf>
    <xf numFmtId="165" fontId="70" fillId="8" borderId="130" xfId="0" applyNumberFormat="1" applyFont="1" applyFill="1" applyBorder="1" applyAlignment="1">
      <alignment vertical="center"/>
    </xf>
    <xf numFmtId="165" fontId="73" fillId="8" borderId="50" xfId="0" applyNumberFormat="1" applyFont="1" applyFill="1" applyBorder="1" applyAlignment="1">
      <alignment horizontal="center" vertical="center" wrapText="1"/>
    </xf>
    <xf numFmtId="165" fontId="70" fillId="8" borderId="31" xfId="0" applyNumberFormat="1" applyFont="1" applyFill="1" applyBorder="1" applyAlignment="1">
      <alignment vertical="center"/>
    </xf>
    <xf numFmtId="165" fontId="70" fillId="8" borderId="131" xfId="0" applyNumberFormat="1" applyFont="1" applyFill="1" applyBorder="1" applyAlignment="1">
      <alignment vertical="center"/>
    </xf>
    <xf numFmtId="165" fontId="70" fillId="6" borderId="36" xfId="22" applyNumberFormat="1" applyFont="1" applyFill="1" applyBorder="1" applyAlignment="1">
      <alignment horizontal="center"/>
    </xf>
    <xf numFmtId="165" fontId="70" fillId="6" borderId="46" xfId="22" applyNumberFormat="1" applyFont="1" applyFill="1" applyBorder="1" applyAlignment="1">
      <alignment horizontal="center"/>
    </xf>
    <xf numFmtId="164" fontId="70" fillId="6" borderId="38" xfId="23" applyNumberFormat="1" applyFont="1" applyFill="1" applyBorder="1"/>
    <xf numFmtId="164" fontId="70" fillId="0" borderId="41" xfId="23" applyNumberFormat="1" applyFont="1" applyBorder="1" applyAlignment="1"/>
    <xf numFmtId="164" fontId="70" fillId="0" borderId="132" xfId="23" applyNumberFormat="1" applyFont="1" applyBorder="1" applyAlignment="1"/>
    <xf numFmtId="164" fontId="70" fillId="6" borderId="89" xfId="23" applyNumberFormat="1" applyFont="1" applyFill="1" applyBorder="1"/>
    <xf numFmtId="164" fontId="70" fillId="6" borderId="88" xfId="23" applyNumberFormat="1" applyFont="1" applyFill="1" applyBorder="1"/>
    <xf numFmtId="164" fontId="70" fillId="0" borderId="88" xfId="23" applyNumberFormat="1" applyFont="1" applyBorder="1" applyAlignment="1"/>
    <xf numFmtId="164" fontId="70" fillId="0" borderId="133" xfId="23" applyNumberFormat="1" applyFont="1" applyBorder="1" applyAlignment="1"/>
    <xf numFmtId="165" fontId="4" fillId="0" borderId="91" xfId="1" applyNumberFormat="1" applyBorder="1"/>
    <xf numFmtId="165" fontId="69" fillId="0" borderId="0" xfId="0" applyNumberFormat="1" applyFont="1"/>
    <xf numFmtId="0" fontId="69" fillId="0" borderId="0" xfId="0" applyFont="1"/>
    <xf numFmtId="165" fontId="69" fillId="0" borderId="0" xfId="22" applyNumberFormat="1" applyFont="1"/>
    <xf numFmtId="0" fontId="29" fillId="9" borderId="23" xfId="0" applyFont="1" applyFill="1" applyBorder="1" applyAlignment="1">
      <alignment horizontal="left" vertical="top" wrapText="1"/>
    </xf>
    <xf numFmtId="0" fontId="29" fillId="9" borderId="26" xfId="0" applyFont="1" applyFill="1" applyBorder="1" applyAlignment="1">
      <alignment horizontal="left" vertical="top" wrapText="1"/>
    </xf>
    <xf numFmtId="0" fontId="19" fillId="0" borderId="0" xfId="10"/>
    <xf numFmtId="3" fontId="22" fillId="0" borderId="0" xfId="12" applyNumberFormat="1" applyFont="1" applyBorder="1" applyAlignment="1"/>
    <xf numFmtId="0" fontId="21" fillId="0" borderId="0" xfId="13" applyFont="1" applyFill="1" applyAlignment="1">
      <alignment horizontal="left"/>
    </xf>
    <xf numFmtId="0" fontId="22" fillId="0" borderId="0" xfId="12" applyFont="1" applyBorder="1" applyAlignment="1"/>
    <xf numFmtId="3" fontId="22" fillId="0" borderId="0" xfId="12" applyNumberFormat="1" applyFont="1" applyBorder="1" applyAlignment="1"/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Fill="1" applyBorder="1" applyAlignment="1">
      <alignment horizontal="right" wrapText="1"/>
    </xf>
    <xf numFmtId="0" fontId="29" fillId="8" borderId="21" xfId="0" applyFont="1" applyFill="1" applyBorder="1" applyAlignment="1">
      <alignment horizontal="left" vertical="top" wrapText="1"/>
    </xf>
    <xf numFmtId="0" fontId="32" fillId="8" borderId="26" xfId="0" applyFont="1" applyFill="1" applyBorder="1" applyAlignment="1">
      <alignment horizontal="center" vertical="top" wrapText="1"/>
    </xf>
    <xf numFmtId="0" fontId="29" fillId="9" borderId="26" xfId="25" applyFont="1" applyFill="1" applyBorder="1" applyAlignment="1">
      <alignment horizontal="left" vertical="top" wrapText="1"/>
    </xf>
    <xf numFmtId="0" fontId="0" fillId="0" borderId="31" xfId="0" applyBorder="1" applyAlignment="1">
      <alignment horizontal="right"/>
    </xf>
    <xf numFmtId="0" fontId="29" fillId="9" borderId="122" xfId="0" applyFont="1" applyFill="1" applyBorder="1" applyAlignment="1">
      <alignment horizontal="right" vertical="center" wrapText="1"/>
    </xf>
    <xf numFmtId="0" fontId="29" fillId="9" borderId="123" xfId="0" applyFont="1" applyFill="1" applyBorder="1" applyAlignment="1">
      <alignment horizontal="right" vertical="center" wrapText="1"/>
    </xf>
    <xf numFmtId="0" fontId="30" fillId="8" borderId="31" xfId="0" applyFont="1" applyFill="1" applyBorder="1" applyAlignment="1">
      <alignment horizontal="center"/>
    </xf>
    <xf numFmtId="3" fontId="29" fillId="9" borderId="68" xfId="0" applyNumberFormat="1" applyFont="1" applyFill="1" applyBorder="1" applyAlignment="1">
      <alignment horizontal="right" vertical="center" wrapText="1"/>
    </xf>
    <xf numFmtId="0" fontId="29" fillId="9" borderId="136" xfId="0" applyFont="1" applyFill="1" applyBorder="1" applyAlignment="1">
      <alignment horizontal="right" vertical="center" wrapText="1"/>
    </xf>
    <xf numFmtId="3" fontId="0" fillId="0" borderId="31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30" fillId="8" borderId="59" xfId="0" applyFont="1" applyFill="1" applyBorder="1" applyAlignment="1">
      <alignment horizontal="right" vertical="center"/>
    </xf>
    <xf numFmtId="0" fontId="30" fillId="8" borderId="38" xfId="0" applyFont="1" applyFill="1" applyBorder="1" applyAlignment="1">
      <alignment horizontal="right" vertical="center"/>
    </xf>
    <xf numFmtId="0" fontId="0" fillId="0" borderId="137" xfId="0" applyBorder="1" applyAlignment="1">
      <alignment horizontal="right" vertical="center"/>
    </xf>
    <xf numFmtId="0" fontId="1" fillId="4" borderId="0" xfId="0" applyFont="1" applyFill="1" applyBorder="1" applyAlignment="1">
      <alignment vertical="center" wrapText="1"/>
    </xf>
    <xf numFmtId="0" fontId="32" fillId="0" borderId="120" xfId="0" applyFont="1" applyFill="1" applyBorder="1" applyAlignment="1">
      <alignment horizontal="center" vertical="top" wrapText="1"/>
    </xf>
    <xf numFmtId="0" fontId="30" fillId="0" borderId="120" xfId="0" applyFont="1" applyFill="1" applyBorder="1" applyAlignment="1">
      <alignment horizontal="center"/>
    </xf>
    <xf numFmtId="0" fontId="32" fillId="0" borderId="120" xfId="0" applyFont="1" applyFill="1" applyBorder="1" applyAlignment="1">
      <alignment vertical="top" wrapText="1"/>
    </xf>
    <xf numFmtId="0" fontId="32" fillId="0" borderId="121" xfId="0" applyFont="1" applyFill="1" applyBorder="1" applyAlignment="1">
      <alignment vertical="top" wrapText="1"/>
    </xf>
    <xf numFmtId="0" fontId="29" fillId="9" borderId="138" xfId="0" applyFont="1" applyFill="1" applyBorder="1" applyAlignment="1">
      <alignment horizontal="right" vertical="center" wrapText="1"/>
    </xf>
    <xf numFmtId="0" fontId="32" fillId="8" borderId="134" xfId="0" applyFont="1" applyFill="1" applyBorder="1" applyAlignment="1">
      <alignment horizontal="center" vertical="top" wrapText="1"/>
    </xf>
    <xf numFmtId="0" fontId="32" fillId="8" borderId="135" xfId="0" applyFont="1" applyFill="1" applyBorder="1" applyAlignment="1">
      <alignment horizontal="center" vertical="top" wrapText="1"/>
    </xf>
    <xf numFmtId="0" fontId="32" fillId="8" borderId="68" xfId="0" applyFont="1" applyFill="1" applyBorder="1" applyAlignment="1">
      <alignment horizontal="center" vertical="top" wrapText="1"/>
    </xf>
    <xf numFmtId="0" fontId="29" fillId="9" borderId="114" xfId="0" applyFont="1" applyFill="1" applyBorder="1" applyAlignment="1">
      <alignment horizontal="right" vertical="top" wrapText="1"/>
    </xf>
    <xf numFmtId="0" fontId="29" fillId="11" borderId="114" xfId="0" applyFont="1" applyFill="1" applyBorder="1" applyAlignment="1">
      <alignment horizontal="right" vertical="top" wrapText="1"/>
    </xf>
    <xf numFmtId="0" fontId="29" fillId="9" borderId="45" xfId="0" applyFont="1" applyFill="1" applyBorder="1" applyAlignment="1">
      <alignment horizontal="right" vertical="top" wrapText="1"/>
    </xf>
    <xf numFmtId="0" fontId="0" fillId="0" borderId="139" xfId="0" applyBorder="1"/>
    <xf numFmtId="3" fontId="0" fillId="11" borderId="31" xfId="0" applyNumberFormat="1" applyFill="1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1" fillId="15" borderId="0" xfId="0" applyFont="1" applyFill="1" applyBorder="1" applyAlignment="1">
      <alignment vertical="center" wrapText="1"/>
    </xf>
    <xf numFmtId="0" fontId="29" fillId="8" borderId="65" xfId="0" applyFont="1" applyFill="1" applyBorder="1" applyAlignment="1">
      <alignment vertical="top" wrapText="1"/>
    </xf>
    <xf numFmtId="0" fontId="4" fillId="0" borderId="0" xfId="1" applyFill="1" applyBorder="1" applyAlignment="1">
      <alignment horizontal="center"/>
    </xf>
    <xf numFmtId="0" fontId="4" fillId="0" borderId="0" xfId="1" applyFill="1" applyBorder="1" applyAlignment="1"/>
    <xf numFmtId="0" fontId="22" fillId="0" borderId="64" xfId="0" applyFont="1" applyBorder="1" applyAlignment="1">
      <alignment horizontal="left" indent="4"/>
    </xf>
    <xf numFmtId="3" fontId="22" fillId="0" borderId="59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/>
    </xf>
    <xf numFmtId="0" fontId="42" fillId="0" borderId="12" xfId="0" applyFont="1" applyBorder="1"/>
    <xf numFmtId="9" fontId="22" fillId="0" borderId="59" xfId="0" applyNumberFormat="1" applyFont="1" applyBorder="1" applyAlignment="1">
      <alignment horizontal="right"/>
    </xf>
    <xf numFmtId="0" fontId="0" fillId="0" borderId="0" xfId="0"/>
    <xf numFmtId="0" fontId="41" fillId="0" borderId="12" xfId="0" applyFont="1" applyBorder="1"/>
    <xf numFmtId="0" fontId="41" fillId="0" borderId="12" xfId="0" applyFont="1" applyFill="1" applyBorder="1"/>
    <xf numFmtId="3" fontId="41" fillId="0" borderId="18" xfId="0" applyNumberFormat="1" applyFont="1" applyFill="1" applyBorder="1"/>
    <xf numFmtId="164" fontId="41" fillId="0" borderId="18" xfId="20" applyNumberFormat="1" applyFont="1" applyFill="1" applyBorder="1"/>
    <xf numFmtId="0" fontId="27" fillId="0" borderId="0" xfId="8" applyFill="1"/>
    <xf numFmtId="0" fontId="41" fillId="0" borderId="0" xfId="8" applyFont="1" applyFill="1"/>
    <xf numFmtId="0" fontId="0" fillId="0" borderId="0" xfId="0" applyFill="1"/>
    <xf numFmtId="0" fontId="46" fillId="0" borderId="0" xfId="0" applyFont="1" applyFill="1"/>
    <xf numFmtId="0" fontId="41" fillId="19" borderId="12" xfId="0" applyFont="1" applyFill="1" applyBorder="1"/>
    <xf numFmtId="0" fontId="1" fillId="4" borderId="4" xfId="0" applyFont="1" applyFill="1" applyBorder="1" applyAlignment="1">
      <alignment vertical="center" wrapText="1"/>
    </xf>
    <xf numFmtId="14" fontId="0" fillId="0" borderId="31" xfId="0" applyNumberFormat="1" applyFont="1" applyBorder="1" applyAlignment="1">
      <alignment vertical="top" wrapText="1"/>
    </xf>
    <xf numFmtId="14" fontId="0" fillId="0" borderId="31" xfId="0" applyNumberFormat="1" applyFont="1" applyBorder="1" applyAlignment="1">
      <alignment vertical="top"/>
    </xf>
    <xf numFmtId="0" fontId="29" fillId="9" borderId="20" xfId="25" applyFont="1" applyFill="1" applyBorder="1" applyAlignment="1">
      <alignment horizontal="left" vertical="top" wrapText="1"/>
    </xf>
    <xf numFmtId="0" fontId="29" fillId="6" borderId="0" xfId="0" applyFont="1" applyFill="1" applyBorder="1" applyAlignment="1">
      <alignment vertical="top" wrapText="1"/>
    </xf>
    <xf numFmtId="0" fontId="29" fillId="6" borderId="0" xfId="25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right"/>
    </xf>
    <xf numFmtId="0" fontId="0" fillId="0" borderId="53" xfId="0" applyBorder="1" applyAlignment="1">
      <alignment horizontal="right"/>
    </xf>
    <xf numFmtId="0" fontId="29" fillId="19" borderId="141" xfId="0" applyFont="1" applyFill="1" applyBorder="1" applyAlignment="1">
      <alignment vertical="top" wrapText="1"/>
    </xf>
    <xf numFmtId="0" fontId="29" fillId="9" borderId="135" xfId="25" applyFont="1" applyFill="1" applyBorder="1" applyAlignment="1">
      <alignment horizontal="left" vertical="top" wrapText="1"/>
    </xf>
    <xf numFmtId="0" fontId="41" fillId="8" borderId="12" xfId="0" applyFont="1" applyFill="1" applyBorder="1"/>
    <xf numFmtId="0" fontId="4" fillId="0" borderId="0" xfId="1" quotePrefix="1" applyNumberFormat="1" applyBorder="1" applyAlignment="1">
      <alignment horizontal="left"/>
    </xf>
    <xf numFmtId="0" fontId="50" fillId="15" borderId="1" xfId="6" applyFont="1" applyFill="1" applyBorder="1" applyAlignment="1">
      <alignment horizontal="center"/>
    </xf>
    <xf numFmtId="0" fontId="50" fillId="15" borderId="2" xfId="6" applyFont="1" applyFill="1" applyBorder="1" applyAlignment="1">
      <alignment horizontal="center"/>
    </xf>
    <xf numFmtId="0" fontId="51" fillId="15" borderId="15" xfId="6" applyFont="1" applyFill="1" applyBorder="1" applyAlignment="1"/>
    <xf numFmtId="0" fontId="38" fillId="15" borderId="31" xfId="6" applyFont="1" applyFill="1" applyBorder="1" applyAlignment="1">
      <alignment horizontal="center"/>
    </xf>
    <xf numFmtId="0" fontId="43" fillId="15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9" fillId="8" borderId="65" xfId="0" applyFont="1" applyFill="1" applyBorder="1" applyAlignment="1">
      <alignment horizontal="left" vertical="top" wrapText="1"/>
    </xf>
    <xf numFmtId="0" fontId="29" fillId="8" borderId="66" xfId="0" applyFont="1" applyFill="1" applyBorder="1" applyAlignment="1">
      <alignment horizontal="left" vertical="top" wrapText="1"/>
    </xf>
    <xf numFmtId="0" fontId="29" fillId="9" borderId="21" xfId="0" applyFont="1" applyFill="1" applyBorder="1" applyAlignment="1">
      <alignment horizontal="left" vertical="top" wrapText="1"/>
    </xf>
    <xf numFmtId="0" fontId="29" fillId="9" borderId="22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/>
    </xf>
    <xf numFmtId="0" fontId="29" fillId="8" borderId="21" xfId="0" applyFont="1" applyFill="1" applyBorder="1" applyAlignment="1">
      <alignment horizontal="left" vertical="top" wrapText="1"/>
    </xf>
    <xf numFmtId="0" fontId="29" fillId="8" borderId="22" xfId="0" applyFont="1" applyFill="1" applyBorder="1" applyAlignment="1">
      <alignment horizontal="left" vertical="top" wrapText="1"/>
    </xf>
    <xf numFmtId="0" fontId="1" fillId="4" borderId="11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32" fillId="8" borderId="109" xfId="0" applyFont="1" applyFill="1" applyBorder="1" applyAlignment="1">
      <alignment horizontal="center" vertical="center" wrapText="1"/>
    </xf>
    <xf numFmtId="0" fontId="32" fillId="8" borderId="27" xfId="0" applyFont="1" applyFill="1" applyBorder="1" applyAlignment="1">
      <alignment horizontal="center" vertical="center" wrapText="1"/>
    </xf>
    <xf numFmtId="0" fontId="29" fillId="9" borderId="23" xfId="0" applyFont="1" applyFill="1" applyBorder="1" applyAlignment="1">
      <alignment horizontal="left" vertical="top" wrapText="1"/>
    </xf>
    <xf numFmtId="0" fontId="29" fillId="9" borderId="26" xfId="0" applyFont="1" applyFill="1" applyBorder="1" applyAlignment="1">
      <alignment horizontal="left" vertical="top" wrapText="1"/>
    </xf>
    <xf numFmtId="0" fontId="32" fillId="8" borderId="26" xfId="0" applyFont="1" applyFill="1" applyBorder="1" applyAlignment="1">
      <alignment horizontal="center" vertical="top" wrapText="1"/>
    </xf>
    <xf numFmtId="0" fontId="32" fillId="0" borderId="120" xfId="0" applyFont="1" applyFill="1" applyBorder="1" applyAlignment="1">
      <alignment horizontal="center" vertical="top" wrapText="1"/>
    </xf>
    <xf numFmtId="0" fontId="4" fillId="0" borderId="119" xfId="1" applyBorder="1" applyAlignment="1">
      <alignment horizontal="left"/>
    </xf>
    <xf numFmtId="0" fontId="0" fillId="0" borderId="120" xfId="0" applyBorder="1" applyAlignment="1">
      <alignment horizontal="left"/>
    </xf>
    <xf numFmtId="0" fontId="30" fillId="8" borderId="41" xfId="0" applyFont="1" applyFill="1" applyBorder="1" applyAlignment="1"/>
    <xf numFmtId="0" fontId="30" fillId="8" borderId="42" xfId="0" applyFont="1" applyFill="1" applyBorder="1" applyAlignment="1"/>
    <xf numFmtId="0" fontId="30" fillId="8" borderId="58" xfId="0" applyFont="1" applyFill="1" applyBorder="1" applyAlignment="1"/>
    <xf numFmtId="0" fontId="30" fillId="8" borderId="59" xfId="0" applyFont="1" applyFill="1" applyBorder="1" applyAlignment="1"/>
    <xf numFmtId="0" fontId="29" fillId="9" borderId="109" xfId="0" applyFont="1" applyFill="1" applyBorder="1" applyAlignment="1">
      <alignment horizontal="left" vertical="top" wrapText="1"/>
    </xf>
    <xf numFmtId="0" fontId="29" fillId="9" borderId="27" xfId="0" applyFont="1" applyFill="1" applyBorder="1" applyAlignment="1">
      <alignment horizontal="left" vertical="top" wrapText="1"/>
    </xf>
    <xf numFmtId="0" fontId="70" fillId="16" borderId="125" xfId="0" applyFont="1" applyFill="1" applyBorder="1" applyAlignment="1">
      <alignment horizontal="center"/>
    </xf>
    <xf numFmtId="0" fontId="0" fillId="16" borderId="4" xfId="0" applyFill="1" applyBorder="1" applyAlignment="1"/>
    <xf numFmtId="0" fontId="0" fillId="16" borderId="90" xfId="0" applyFill="1" applyBorder="1" applyAlignment="1"/>
    <xf numFmtId="165" fontId="60" fillId="0" borderId="8" xfId="22" applyNumberFormat="1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0" fillId="16" borderId="8" xfId="0" applyFont="1" applyFill="1" applyBorder="1" applyAlignment="1">
      <alignment horizontal="center"/>
    </xf>
    <xf numFmtId="0" fontId="0" fillId="16" borderId="9" xfId="0" applyFill="1" applyBorder="1" applyAlignment="1"/>
    <xf numFmtId="0" fontId="0" fillId="16" borderId="10" xfId="0" applyFill="1" applyBorder="1" applyAlignment="1"/>
    <xf numFmtId="0" fontId="70" fillId="16" borderId="4" xfId="0" applyFont="1" applyFill="1" applyBorder="1" applyAlignment="1">
      <alignment horizontal="center"/>
    </xf>
    <xf numFmtId="0" fontId="70" fillId="16" borderId="90" xfId="0" applyFont="1" applyFill="1" applyBorder="1" applyAlignment="1">
      <alignment horizontal="center"/>
    </xf>
    <xf numFmtId="0" fontId="0" fillId="16" borderId="6" xfId="0" applyFill="1" applyBorder="1" applyAlignment="1"/>
    <xf numFmtId="0" fontId="29" fillId="19" borderId="65" xfId="0" applyFont="1" applyFill="1" applyBorder="1" applyAlignment="1">
      <alignment horizontal="left" vertical="top" wrapText="1"/>
    </xf>
    <xf numFmtId="0" fontId="29" fillId="19" borderId="140" xfId="0" applyFont="1" applyFill="1" applyBorder="1" applyAlignment="1">
      <alignment horizontal="left" vertical="top" wrapText="1"/>
    </xf>
    <xf numFmtId="0" fontId="29" fillId="19" borderId="66" xfId="0" applyFont="1" applyFill="1" applyBorder="1" applyAlignment="1">
      <alignment horizontal="left" vertical="top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29" fillId="20" borderId="65" xfId="0" applyFont="1" applyFill="1" applyBorder="1" applyAlignment="1">
      <alignment horizontal="left" vertical="top" wrapText="1"/>
    </xf>
    <xf numFmtId="0" fontId="29" fillId="20" borderId="66" xfId="0" applyFont="1" applyFill="1" applyBorder="1" applyAlignment="1">
      <alignment horizontal="left" vertical="top" wrapText="1"/>
    </xf>
    <xf numFmtId="0" fontId="29" fillId="19" borderId="51" xfId="0" applyFont="1" applyFill="1" applyBorder="1" applyAlignment="1">
      <alignment horizontal="left" vertical="top" wrapText="1"/>
    </xf>
    <xf numFmtId="0" fontId="29" fillId="19" borderId="61" xfId="0" applyFont="1" applyFill="1" applyBorder="1" applyAlignment="1">
      <alignment horizontal="left" vertical="top" wrapText="1"/>
    </xf>
    <xf numFmtId="0" fontId="29" fillId="20" borderId="51" xfId="0" applyFont="1" applyFill="1" applyBorder="1" applyAlignment="1">
      <alignment horizontal="left" vertical="top" wrapText="1"/>
    </xf>
    <xf numFmtId="0" fontId="29" fillId="20" borderId="61" xfId="0" applyFont="1" applyFill="1" applyBorder="1" applyAlignment="1">
      <alignment horizontal="left" vertical="top" wrapText="1"/>
    </xf>
    <xf numFmtId="0" fontId="29" fillId="9" borderId="20" xfId="0" applyFont="1" applyFill="1" applyBorder="1" applyAlignment="1">
      <alignment horizontal="left" vertical="top" wrapText="1"/>
    </xf>
    <xf numFmtId="0" fontId="29" fillId="9" borderId="114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/>
    </xf>
    <xf numFmtId="0" fontId="1" fillId="2" borderId="98" xfId="0" applyFont="1" applyFill="1" applyBorder="1" applyAlignment="1">
      <alignment horizontal="center" vertical="center"/>
    </xf>
    <xf numFmtId="0" fontId="1" fillId="2" borderId="95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left" vertical="top" wrapText="1"/>
    </xf>
    <xf numFmtId="0" fontId="29" fillId="0" borderId="66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left" vertical="top" wrapText="1"/>
    </xf>
    <xf numFmtId="0" fontId="29" fillId="0" borderId="22" xfId="0" applyFont="1" applyFill="1" applyBorder="1" applyAlignment="1">
      <alignment horizontal="left" vertical="top" wrapText="1"/>
    </xf>
    <xf numFmtId="0" fontId="12" fillId="6" borderId="44" xfId="0" applyFont="1" applyFill="1" applyBorder="1" applyAlignment="1">
      <alignment horizontal="left" vertical="center" wrapText="1"/>
    </xf>
    <xf numFmtId="0" fontId="12" fillId="6" borderId="45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4" fillId="0" borderId="3" xfId="1" applyBorder="1" applyAlignment="1">
      <alignment vertical="center" wrapText="1"/>
    </xf>
    <xf numFmtId="0" fontId="4" fillId="0" borderId="4" xfId="1" applyBorder="1" applyAlignment="1">
      <alignment vertical="center" wrapText="1"/>
    </xf>
    <xf numFmtId="0" fontId="4" fillId="0" borderId="6" xfId="1" applyBorder="1" applyAlignment="1">
      <alignment vertical="center" wrapText="1"/>
    </xf>
    <xf numFmtId="0" fontId="29" fillId="9" borderId="122" xfId="0" applyFont="1" applyFill="1" applyBorder="1" applyAlignment="1">
      <alignment horizontal="left" vertical="top" wrapText="1"/>
    </xf>
    <xf numFmtId="0" fontId="29" fillId="9" borderId="123" xfId="0" applyFont="1" applyFill="1" applyBorder="1" applyAlignment="1">
      <alignment horizontal="left" vertical="top" wrapText="1"/>
    </xf>
    <xf numFmtId="0" fontId="59" fillId="8" borderId="32" xfId="0" applyFont="1" applyFill="1" applyBorder="1" applyAlignment="1">
      <alignment horizontal="center" vertical="center" wrapText="1"/>
    </xf>
    <xf numFmtId="0" fontId="59" fillId="8" borderId="69" xfId="0" applyFont="1" applyFill="1" applyBorder="1" applyAlignment="1">
      <alignment horizontal="center" vertical="center" wrapText="1"/>
    </xf>
    <xf numFmtId="0" fontId="29" fillId="9" borderId="36" xfId="0" applyFont="1" applyFill="1" applyBorder="1" applyAlignment="1">
      <alignment horizontal="center" vertical="center" wrapText="1"/>
    </xf>
    <xf numFmtId="0" fontId="29" fillId="9" borderId="31" xfId="0" applyFont="1" applyFill="1" applyBorder="1" applyAlignment="1">
      <alignment horizontal="center" vertical="center" wrapText="1"/>
    </xf>
    <xf numFmtId="0" fontId="57" fillId="6" borderId="1" xfId="0" applyFont="1" applyFill="1" applyBorder="1" applyAlignment="1">
      <alignment horizontal="left" vertical="center"/>
    </xf>
    <xf numFmtId="0" fontId="57" fillId="6" borderId="2" xfId="0" applyFont="1" applyFill="1" applyBorder="1" applyAlignment="1">
      <alignment horizontal="left" vertical="center"/>
    </xf>
    <xf numFmtId="0" fontId="57" fillId="6" borderId="15" xfId="0" applyFont="1" applyFill="1" applyBorder="1" applyAlignment="1">
      <alignment horizontal="left" vertical="center"/>
    </xf>
    <xf numFmtId="0" fontId="1" fillId="15" borderId="54" xfId="0" applyFont="1" applyFill="1" applyBorder="1" applyAlignment="1">
      <alignment horizontal="center" vertical="center" wrapText="1"/>
    </xf>
    <xf numFmtId="0" fontId="1" fillId="15" borderId="56" xfId="0" applyFont="1" applyFill="1" applyBorder="1" applyAlignment="1">
      <alignment horizontal="center" vertical="center" wrapText="1"/>
    </xf>
    <xf numFmtId="0" fontId="32" fillId="11" borderId="23" xfId="0" applyFont="1" applyFill="1" applyBorder="1" applyAlignment="1">
      <alignment horizontal="left" vertical="top" wrapText="1"/>
    </xf>
    <xf numFmtId="0" fontId="32" fillId="11" borderId="26" xfId="0" applyFont="1" applyFill="1" applyBorder="1" applyAlignment="1">
      <alignment horizontal="left" vertical="top" wrapText="1"/>
    </xf>
    <xf numFmtId="0" fontId="4" fillId="0" borderId="8" xfId="1" applyBorder="1" applyAlignment="1">
      <alignment horizontal="justify" vertical="center" wrapText="1"/>
    </xf>
    <xf numFmtId="0" fontId="4" fillId="0" borderId="9" xfId="1" applyBorder="1" applyAlignment="1">
      <alignment horizontal="justify" vertical="center" wrapText="1"/>
    </xf>
    <xf numFmtId="0" fontId="4" fillId="0" borderId="10" xfId="1" applyBorder="1" applyAlignment="1">
      <alignment horizontal="justify" vertical="center" wrapText="1"/>
    </xf>
    <xf numFmtId="0" fontId="0" fillId="0" borderId="46" xfId="0" applyBorder="1" applyAlignment="1">
      <alignment horizontal="right"/>
    </xf>
    <xf numFmtId="0" fontId="0" fillId="0" borderId="38" xfId="0" applyBorder="1" applyAlignment="1">
      <alignment horizontal="right"/>
    </xf>
    <xf numFmtId="0" fontId="32" fillId="10" borderId="33" xfId="0" applyFont="1" applyFill="1" applyBorder="1" applyAlignment="1">
      <alignment horizontal="center" vertical="center" wrapText="1"/>
    </xf>
    <xf numFmtId="0" fontId="32" fillId="10" borderId="3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right"/>
    </xf>
    <xf numFmtId="0" fontId="0" fillId="0" borderId="31" xfId="0" applyBorder="1" applyAlignment="1">
      <alignment horizontal="right"/>
    </xf>
    <xf numFmtId="0" fontId="30" fillId="0" borderId="48" xfId="0" applyFont="1" applyBorder="1" applyAlignment="1"/>
    <xf numFmtId="0" fontId="0" fillId="0" borderId="49" xfId="0" applyBorder="1" applyAlignment="1"/>
    <xf numFmtId="0" fontId="29" fillId="9" borderId="67" xfId="0" applyFont="1" applyFill="1" applyBorder="1" applyAlignment="1">
      <alignment horizontal="left" vertical="top" wrapText="1"/>
    </xf>
    <xf numFmtId="0" fontId="29" fillId="9" borderId="115" xfId="0" applyFont="1" applyFill="1" applyBorder="1" applyAlignment="1">
      <alignment horizontal="left" vertical="top" wrapText="1"/>
    </xf>
    <xf numFmtId="0" fontId="30" fillId="0" borderId="51" xfId="0" applyFont="1" applyBorder="1" applyAlignment="1"/>
    <xf numFmtId="0" fontId="0" fillId="0" borderId="52" xfId="0" applyBorder="1" applyAlignment="1"/>
    <xf numFmtId="0" fontId="29" fillId="9" borderId="53" xfId="0" applyFont="1" applyFill="1" applyBorder="1" applyAlignment="1">
      <alignment horizontal="left" vertical="top" wrapText="1"/>
    </xf>
    <xf numFmtId="0" fontId="29" fillId="9" borderId="49" xfId="0" applyFont="1" applyFill="1" applyBorder="1" applyAlignment="1">
      <alignment horizontal="left" vertical="top" wrapText="1"/>
    </xf>
    <xf numFmtId="0" fontId="28" fillId="0" borderId="4" xfId="0" applyFont="1" applyBorder="1" applyAlignment="1">
      <alignment horizontal="left"/>
    </xf>
    <xf numFmtId="0" fontId="45" fillId="0" borderId="0" xfId="6" applyFont="1" applyAlignment="1">
      <alignment horizontal="left"/>
    </xf>
    <xf numFmtId="0" fontId="38" fillId="15" borderId="8" xfId="0" applyFont="1" applyFill="1" applyBorder="1" applyAlignment="1">
      <alignment horizontal="center"/>
    </xf>
    <xf numFmtId="0" fontId="38" fillId="15" borderId="9" xfId="0" applyFont="1" applyFill="1" applyBorder="1" applyAlignment="1">
      <alignment horizontal="center"/>
    </xf>
    <xf numFmtId="3" fontId="38" fillId="15" borderId="51" xfId="0" applyNumberFormat="1" applyFont="1" applyFill="1" applyBorder="1" applyAlignment="1">
      <alignment horizontal="center" wrapText="1"/>
    </xf>
    <xf numFmtId="0" fontId="37" fillId="15" borderId="52" xfId="0" applyFont="1" applyFill="1" applyBorder="1" applyAlignment="1">
      <alignment horizontal="center" wrapText="1"/>
    </xf>
    <xf numFmtId="0" fontId="37" fillId="15" borderId="15" xfId="0" applyFont="1" applyFill="1" applyBorder="1" applyAlignment="1">
      <alignment horizontal="center" wrapText="1"/>
    </xf>
    <xf numFmtId="3" fontId="38" fillId="15" borderId="1" xfId="0" applyNumberFormat="1" applyFont="1" applyFill="1" applyBorder="1" applyAlignment="1">
      <alignment horizontal="center" wrapText="1"/>
    </xf>
    <xf numFmtId="0" fontId="37" fillId="15" borderId="2" xfId="0" applyFont="1" applyFill="1" applyBorder="1" applyAlignment="1">
      <alignment horizontal="center" wrapText="1"/>
    </xf>
    <xf numFmtId="0" fontId="37" fillId="15" borderId="61" xfId="0" applyFont="1" applyFill="1" applyBorder="1" applyAlignment="1">
      <alignment horizontal="center" wrapText="1"/>
    </xf>
    <xf numFmtId="0" fontId="37" fillId="15" borderId="2" xfId="0" applyFont="1" applyFill="1" applyBorder="1" applyAlignment="1"/>
    <xf numFmtId="0" fontId="37" fillId="15" borderId="15" xfId="0" applyFont="1" applyFill="1" applyBorder="1" applyAlignment="1"/>
    <xf numFmtId="0" fontId="4" fillId="0" borderId="1" xfId="1" applyFill="1" applyBorder="1" applyAlignment="1">
      <alignment horizontal="center"/>
    </xf>
    <xf numFmtId="0" fontId="4" fillId="0" borderId="2" xfId="1" applyFill="1" applyBorder="1" applyAlignment="1">
      <alignment horizontal="center"/>
    </xf>
    <xf numFmtId="0" fontId="37" fillId="15" borderId="8" xfId="0" applyFont="1" applyFill="1" applyBorder="1" applyAlignment="1">
      <alignment horizontal="center"/>
    </xf>
    <xf numFmtId="0" fontId="37" fillId="15" borderId="9" xfId="0" applyFont="1" applyFill="1" applyBorder="1" applyAlignment="1">
      <alignment horizontal="center"/>
    </xf>
    <xf numFmtId="0" fontId="37" fillId="15" borderId="10" xfId="0" applyFont="1" applyFill="1" applyBorder="1" applyAlignment="1">
      <alignment horizontal="center"/>
    </xf>
    <xf numFmtId="10" fontId="6" fillId="3" borderId="116" xfId="0" applyNumberFormat="1" applyFont="1" applyFill="1" applyBorder="1" applyAlignment="1">
      <alignment horizontal="center" vertical="center" wrapText="1"/>
    </xf>
    <xf numFmtId="10" fontId="6" fillId="3" borderId="86" xfId="0" applyNumberFormat="1" applyFont="1" applyFill="1" applyBorder="1" applyAlignment="1">
      <alignment horizontal="center" vertical="center" wrapText="1"/>
    </xf>
    <xf numFmtId="10" fontId="6" fillId="3" borderId="117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4" fillId="0" borderId="8" xfId="1" applyBorder="1" applyAlignment="1">
      <alignment horizontal="left" vertical="center" wrapText="1"/>
    </xf>
    <xf numFmtId="0" fontId="4" fillId="0" borderId="9" xfId="1" applyBorder="1" applyAlignment="1">
      <alignment horizontal="left" vertical="center" wrapText="1"/>
    </xf>
    <xf numFmtId="0" fontId="4" fillId="0" borderId="10" xfId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vertical="center" wrapText="1"/>
    </xf>
    <xf numFmtId="0" fontId="52" fillId="4" borderId="3" xfId="0" applyFont="1" applyFill="1" applyBorder="1" applyAlignment="1">
      <alignment horizontal="center" vertical="center" wrapText="1"/>
    </xf>
    <xf numFmtId="0" fontId="52" fillId="4" borderId="4" xfId="0" applyFont="1" applyFill="1" applyBorder="1" applyAlignment="1">
      <alignment horizontal="center" vertical="center" wrapText="1"/>
    </xf>
    <xf numFmtId="0" fontId="61" fillId="15" borderId="0" xfId="0" applyFont="1" applyFill="1" applyAlignment="1"/>
    <xf numFmtId="0" fontId="62" fillId="15" borderId="0" xfId="0" applyFont="1" applyFill="1" applyAlignment="1"/>
    <xf numFmtId="0" fontId="1" fillId="4" borderId="1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4" fillId="0" borderId="8" xfId="1" applyBorder="1" applyAlignment="1">
      <alignment vertical="center" wrapText="1"/>
    </xf>
    <xf numFmtId="0" fontId="4" fillId="0" borderId="9" xfId="1" applyBorder="1" applyAlignment="1">
      <alignment vertical="center" wrapText="1"/>
    </xf>
    <xf numFmtId="0" fontId="4" fillId="0" borderId="10" xfId="1" applyBorder="1" applyAlignment="1">
      <alignment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9" fontId="61" fillId="15" borderId="4" xfId="0" applyNumberFormat="1" applyFont="1" applyFill="1" applyBorder="1" applyAlignment="1">
      <alignment horizontal="center" vertical="top"/>
    </xf>
    <xf numFmtId="0" fontId="61" fillId="15" borderId="3" xfId="0" applyFont="1" applyFill="1" applyBorder="1" applyAlignment="1">
      <alignment horizontal="center"/>
    </xf>
    <xf numFmtId="0" fontId="61" fillId="15" borderId="4" xfId="0" applyFont="1" applyFill="1" applyBorder="1" applyAlignment="1">
      <alignment horizontal="center"/>
    </xf>
    <xf numFmtId="3" fontId="33" fillId="12" borderId="53" xfId="0" applyNumberFormat="1" applyFont="1" applyFill="1" applyBorder="1" applyAlignment="1">
      <alignment horizontal="center"/>
    </xf>
    <xf numFmtId="0" fontId="0" fillId="12" borderId="49" xfId="0" applyFont="1" applyFill="1" applyBorder="1" applyAlignment="1">
      <alignment horizontal="center"/>
    </xf>
    <xf numFmtId="0" fontId="33" fillId="12" borderId="53" xfId="0" applyFont="1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0" fillId="0" borderId="50" xfId="0" applyBorder="1" applyAlignment="1">
      <alignment horizontal="center"/>
    </xf>
  </cellXfs>
  <cellStyles count="28">
    <cellStyle name="Comma" xfId="15" builtinId="3"/>
    <cellStyle name="Comma 2" xfId="4"/>
    <cellStyle name="Comma 3" xfId="18"/>
    <cellStyle name="Comma 4" xfId="22"/>
    <cellStyle name="Currency 2" xfId="24"/>
    <cellStyle name="Hyperlink" xfId="1" builtinId="8"/>
    <cellStyle name="Hyperlink 2" xfId="5"/>
    <cellStyle name="Hyperlink 3" xfId="16"/>
    <cellStyle name="Neutral 2" xfId="19"/>
    <cellStyle name="Normal" xfId="0" builtinId="0"/>
    <cellStyle name="Normal 10" xfId="27"/>
    <cellStyle name="Normal 2" xfId="6"/>
    <cellStyle name="Normal 2 2" xfId="7"/>
    <cellStyle name="Normal 3" xfId="8"/>
    <cellStyle name="Normal 3 2" xfId="9"/>
    <cellStyle name="Normal 3 3" xfId="26"/>
    <cellStyle name="Normal 4" xfId="10"/>
    <cellStyle name="Normal 5" xfId="11"/>
    <cellStyle name="Normal 6" xfId="12"/>
    <cellStyle name="Normal 7" xfId="3"/>
    <cellStyle name="Normal 8" xfId="21"/>
    <cellStyle name="Normal 9" xfId="25"/>
    <cellStyle name="Normal_rptE4Cityunround_calc" xfId="13"/>
    <cellStyle name="Normal_Sheet1_1" xfId="17"/>
    <cellStyle name="Percent" xfId="2" builtinId="5"/>
    <cellStyle name="Percent 2" xfId="14"/>
    <cellStyle name="Percent 3" xfId="20"/>
    <cellStyle name="Percent 4" xfId="23"/>
  </cellStyles>
  <dxfs count="0"/>
  <tableStyles count="0" defaultTableStyle="TableStyleMedium2" defaultPivotStyle="PivotStyleMedium9"/>
  <colors>
    <mruColors>
      <color rgb="FF943634"/>
      <color rgb="FF0000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76200</xdr:rowOff>
    </xdr:from>
    <xdr:to>
      <xdr:col>3</xdr:col>
      <xdr:colOff>114300</xdr:colOff>
      <xdr:row>7</xdr:row>
      <xdr:rowOff>76200</xdr:rowOff>
    </xdr:to>
    <xdr:cxnSp macro="">
      <xdr:nvCxnSpPr>
        <xdr:cNvPr id="3" name="Straight Arrow Connector 2"/>
        <xdr:cNvCxnSpPr/>
      </xdr:nvCxnSpPr>
      <xdr:spPr>
        <a:xfrm flipH="1">
          <a:off x="1962150" y="647700"/>
          <a:ext cx="1790700" cy="1038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3</xdr:row>
      <xdr:rowOff>85725</xdr:rowOff>
    </xdr:from>
    <xdr:to>
      <xdr:col>3</xdr:col>
      <xdr:colOff>171450</xdr:colOff>
      <xdr:row>18</xdr:row>
      <xdr:rowOff>76200</xdr:rowOff>
    </xdr:to>
    <xdr:cxnSp macro="">
      <xdr:nvCxnSpPr>
        <xdr:cNvPr id="6" name="Straight Arrow Connector 5"/>
        <xdr:cNvCxnSpPr/>
      </xdr:nvCxnSpPr>
      <xdr:spPr>
        <a:xfrm flipH="1">
          <a:off x="2362200" y="657225"/>
          <a:ext cx="1447800" cy="3124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ca.gov/research/demographic/reports/estimates/e-8/2000-10" TargetMode="External"/><Relationship Id="rId2" Type="http://schemas.openxmlformats.org/officeDocument/2006/relationships/hyperlink" Target="file:///\\hqfiles\Groups\HPD\ELEMENTS\5th%20HE%20Data%20Package%20Survey\DOF%20E8_2000-2010_Report_ByGeog_Final_EOC.xls" TargetMode="External"/><Relationship Id="rId1" Type="http://schemas.openxmlformats.org/officeDocument/2006/relationships/hyperlink" Target="http://www.dof.ca.gov/research/demographic/reports/estimates/e-4/2011-20/view.php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ecpd.info/reports/CoC_HIC_State_CA_2012.pdf" TargetMode="External"/><Relationship Id="rId2" Type="http://schemas.openxmlformats.org/officeDocument/2006/relationships/hyperlink" Target="http://www.hudhre.info/" TargetMode="External"/><Relationship Id="rId1" Type="http://schemas.openxmlformats.org/officeDocument/2006/relationships/hyperlink" Target="http://www.hudhre.info/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onecpd.info/resources/documents/2007-2012PITCountsbyCoC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chpc.net/preservation/MappingWidget.html" TargetMode="External"/><Relationship Id="rId1" Type="http://schemas.openxmlformats.org/officeDocument/2006/relationships/hyperlink" Target="http://www.chpc.net/preservation/MappingWidget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factfinder2.census.gov/faces/nav/jsf/pages/searchresults.xhtml?refresh=t" TargetMode="External"/><Relationship Id="rId2" Type="http://schemas.openxmlformats.org/officeDocument/2006/relationships/hyperlink" Target="http://factfinder2.census.gov/faces/nav/jsf/pages/searchresults.xhtml?refresh=t" TargetMode="External"/><Relationship Id="rId1" Type="http://schemas.openxmlformats.org/officeDocument/2006/relationships/hyperlink" Target="http://factfinder2.census.gov/faces/nav/jsf/pages/searchresults.xhtml?refresh=t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dof.ca.gov/research/demographic/state_census_data_center/census_2010/documents/2010Census_DemoProfile5.xl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dof.ca.gov/research/demographic/state_census_data_center/census_2010/documents/2010Census_DemoProfile5.xls" TargetMode="External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factfinder2.census.gov/faces/nav/jsf/pages/index.xhtml" TargetMode="External"/><Relationship Id="rId2" Type="http://schemas.openxmlformats.org/officeDocument/2006/relationships/hyperlink" Target="http://factfinder2.census.gov/faces/nav/jsf/pages/searchresults.xhtml?refresh=t" TargetMode="External"/><Relationship Id="rId1" Type="http://schemas.openxmlformats.org/officeDocument/2006/relationships/hyperlink" Target="http://www.dds.ca.gov/FactsStats/QuarterlyCounty.cfm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dds.ca.gov/FactsStats/docs/CDER_QtrlyReport_Consideration_Limitations.pdf" TargetMode="External"/><Relationship Id="rId1" Type="http://schemas.openxmlformats.org/officeDocument/2006/relationships/hyperlink" Target="http://www.dds.ca.gov/FactsStats/QuarterlyCounty.cf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gcensus.usda.gov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opLeftCell="A36" zoomScaleNormal="100" zoomScaleSheetLayoutView="100" workbookViewId="0">
      <selection activeCell="F27" sqref="F27"/>
    </sheetView>
  </sheetViews>
  <sheetFormatPr defaultRowHeight="15"/>
  <cols>
    <col min="1" max="1" width="17.5703125" customWidth="1"/>
    <col min="2" max="2" width="17.5703125" style="116" customWidth="1"/>
    <col min="3" max="3" width="18.42578125" customWidth="1"/>
    <col min="4" max="4" width="15.7109375" customWidth="1"/>
    <col min="5" max="5" width="13.140625" customWidth="1"/>
    <col min="6" max="8" width="14.5703125" customWidth="1"/>
    <col min="10" max="10" width="11.85546875" customWidth="1"/>
  </cols>
  <sheetData>
    <row r="1" spans="1:10" ht="19.5" thickBot="1">
      <c r="A1" s="35" t="s">
        <v>63</v>
      </c>
      <c r="B1" s="35"/>
      <c r="C1" s="143"/>
    </row>
    <row r="2" spans="1:10" ht="15" customHeight="1">
      <c r="A2" s="594" t="s">
        <v>59</v>
      </c>
      <c r="B2" s="595"/>
      <c r="C2" s="595"/>
      <c r="D2" s="595"/>
      <c r="E2" s="595"/>
      <c r="F2" s="595"/>
      <c r="G2" s="596"/>
      <c r="H2" s="597"/>
    </row>
    <row r="3" spans="1:10" ht="15.75" customHeight="1" thickBot="1">
      <c r="A3" s="598"/>
      <c r="B3" s="599"/>
      <c r="C3" s="599"/>
      <c r="D3" s="599"/>
      <c r="E3" s="599"/>
      <c r="F3" s="599"/>
      <c r="G3" s="600"/>
      <c r="H3" s="601"/>
    </row>
    <row r="4" spans="1:10" ht="16.5" thickBot="1">
      <c r="A4" s="605" t="s">
        <v>49</v>
      </c>
      <c r="B4" s="141"/>
      <c r="C4" s="605" t="s">
        <v>1</v>
      </c>
      <c r="D4" s="605" t="s">
        <v>1</v>
      </c>
      <c r="E4" s="605" t="s">
        <v>1</v>
      </c>
      <c r="F4" s="605" t="s">
        <v>1</v>
      </c>
      <c r="G4" s="592" t="s">
        <v>2</v>
      </c>
      <c r="H4" s="593"/>
    </row>
    <row r="5" spans="1:10" ht="16.5" thickBot="1">
      <c r="A5" s="606"/>
      <c r="B5" s="142" t="s">
        <v>1</v>
      </c>
      <c r="C5" s="606"/>
      <c r="D5" s="606"/>
      <c r="E5" s="606"/>
      <c r="F5" s="606"/>
      <c r="G5" s="28" t="s">
        <v>5</v>
      </c>
      <c r="H5" s="29" t="s">
        <v>3</v>
      </c>
    </row>
    <row r="6" spans="1:10">
      <c r="A6" s="23"/>
      <c r="B6" s="148">
        <v>36617</v>
      </c>
      <c r="C6" s="24">
        <v>40269</v>
      </c>
      <c r="D6" s="24">
        <v>40544</v>
      </c>
      <c r="E6" s="24">
        <v>40909</v>
      </c>
      <c r="F6" s="24">
        <v>41275</v>
      </c>
      <c r="G6" s="24" t="s">
        <v>60</v>
      </c>
      <c r="H6" s="24" t="s">
        <v>61</v>
      </c>
    </row>
    <row r="7" spans="1:10">
      <c r="A7" s="315" t="s">
        <v>505</v>
      </c>
      <c r="B7" s="152"/>
      <c r="C7" s="153"/>
      <c r="D7" s="153"/>
      <c r="E7" s="153"/>
      <c r="F7" s="153"/>
      <c r="G7" s="153"/>
      <c r="H7" s="156"/>
      <c r="I7" s="19"/>
      <c r="J7" s="21"/>
    </row>
    <row r="8" spans="1:10" s="347" customFormat="1">
      <c r="A8" s="507" t="s">
        <v>506</v>
      </c>
      <c r="B8" s="509">
        <v>68516</v>
      </c>
      <c r="C8" s="508">
        <v>95631</v>
      </c>
      <c r="D8" s="508">
        <v>96848</v>
      </c>
      <c r="E8" s="508">
        <v>98377</v>
      </c>
      <c r="F8" s="508">
        <v>99983</v>
      </c>
      <c r="G8" s="316">
        <f>(F8-C8)/3.6</f>
        <v>1208.8888888888889</v>
      </c>
      <c r="H8" s="26">
        <f>G8/C8</f>
        <v>1.2641182136429494E-2</v>
      </c>
      <c r="I8" s="19"/>
      <c r="J8" s="21"/>
    </row>
    <row r="9" spans="1:10" s="347" customFormat="1">
      <c r="A9" s="507" t="s">
        <v>507</v>
      </c>
      <c r="B9" s="510">
        <v>15798</v>
      </c>
      <c r="C9" s="508">
        <v>13380</v>
      </c>
      <c r="D9" s="508">
        <v>17996</v>
      </c>
      <c r="E9" s="508">
        <v>16788</v>
      </c>
      <c r="F9" s="508">
        <v>16729</v>
      </c>
      <c r="G9" s="316">
        <f>(F9-C9)/3.6</f>
        <v>930.27777777777771</v>
      </c>
      <c r="H9" s="26">
        <f t="shared" ref="H9:H17" si="0">G9/C9</f>
        <v>6.9527487128383983E-2</v>
      </c>
      <c r="I9" s="19"/>
      <c r="J9" s="21"/>
    </row>
    <row r="10" spans="1:10" s="347" customFormat="1">
      <c r="A10" s="507" t="s">
        <v>508</v>
      </c>
      <c r="B10" s="511">
        <v>5743</v>
      </c>
      <c r="C10" s="508">
        <v>7549</v>
      </c>
      <c r="D10" s="508">
        <v>7591</v>
      </c>
      <c r="E10" s="508">
        <v>7776</v>
      </c>
      <c r="F10" s="508">
        <v>7777</v>
      </c>
      <c r="G10" s="316">
        <f t="shared" ref="G10:G17" si="1">(F10-C10)/3.6</f>
        <v>63.333333333333329</v>
      </c>
      <c r="H10" s="26">
        <f t="shared" si="0"/>
        <v>8.3896321808628067E-3</v>
      </c>
      <c r="I10" s="19"/>
      <c r="J10" s="21"/>
    </row>
    <row r="11" spans="1:10" s="347" customFormat="1">
      <c r="A11" s="507" t="s">
        <v>509</v>
      </c>
      <c r="B11" s="512">
        <v>3979</v>
      </c>
      <c r="C11" s="508">
        <v>5570</v>
      </c>
      <c r="D11" s="508">
        <v>5699</v>
      </c>
      <c r="E11" s="508">
        <v>5742</v>
      </c>
      <c r="F11" s="508">
        <v>5801</v>
      </c>
      <c r="G11" s="316">
        <f t="shared" si="1"/>
        <v>64.166666666666671</v>
      </c>
      <c r="H11" s="26">
        <f t="shared" si="0"/>
        <v>1.152004787552364E-2</v>
      </c>
      <c r="I11" s="19"/>
      <c r="J11" s="21"/>
    </row>
    <row r="12" spans="1:10" s="347" customFormat="1">
      <c r="A12" s="507" t="s">
        <v>510</v>
      </c>
      <c r="B12" s="513">
        <v>427719</v>
      </c>
      <c r="C12" s="508">
        <v>494665</v>
      </c>
      <c r="D12" s="508">
        <v>497560</v>
      </c>
      <c r="E12" s="508">
        <v>503825</v>
      </c>
      <c r="F12" s="508">
        <v>508453</v>
      </c>
      <c r="G12" s="505">
        <f t="shared" si="1"/>
        <v>3830</v>
      </c>
      <c r="H12" s="26">
        <f t="shared" si="0"/>
        <v>7.7426136880515096E-3</v>
      </c>
      <c r="I12" s="504"/>
      <c r="J12" s="506"/>
    </row>
    <row r="13" spans="1:10" s="347" customFormat="1">
      <c r="A13" s="507" t="s">
        <v>511</v>
      </c>
      <c r="B13" s="514">
        <v>6310</v>
      </c>
      <c r="C13" s="508">
        <v>6754</v>
      </c>
      <c r="D13" s="508">
        <v>6765</v>
      </c>
      <c r="E13" s="508">
        <v>6770</v>
      </c>
      <c r="F13" s="508">
        <v>6790</v>
      </c>
      <c r="G13" s="316">
        <f t="shared" si="1"/>
        <v>10</v>
      </c>
      <c r="H13" s="26">
        <f t="shared" si="0"/>
        <v>1.4806040864672786E-3</v>
      </c>
      <c r="I13" s="19"/>
      <c r="J13" s="21"/>
    </row>
    <row r="14" spans="1:10" s="347" customFormat="1">
      <c r="A14" s="507" t="s">
        <v>512</v>
      </c>
      <c r="B14" s="515">
        <v>8548</v>
      </c>
      <c r="C14" s="508">
        <v>13544</v>
      </c>
      <c r="D14" s="508">
        <v>13699</v>
      </c>
      <c r="E14" s="508">
        <v>13908</v>
      </c>
      <c r="F14" s="508">
        <v>14225</v>
      </c>
      <c r="G14" s="316">
        <f t="shared" si="1"/>
        <v>189.16666666666666</v>
      </c>
      <c r="H14" s="26">
        <f t="shared" si="0"/>
        <v>1.3966824177987792E-2</v>
      </c>
      <c r="I14" s="19"/>
      <c r="J14" s="21"/>
    </row>
    <row r="15" spans="1:10" s="347" customFormat="1">
      <c r="A15" s="507" t="s">
        <v>513</v>
      </c>
      <c r="B15" s="516">
        <v>9231</v>
      </c>
      <c r="C15" s="508">
        <v>11382</v>
      </c>
      <c r="D15" s="508">
        <v>11465</v>
      </c>
      <c r="E15" s="508">
        <v>11509</v>
      </c>
      <c r="F15" s="508">
        <v>11590</v>
      </c>
      <c r="G15" s="316">
        <f t="shared" si="1"/>
        <v>57.777777777777779</v>
      </c>
      <c r="H15" s="26">
        <f t="shared" si="0"/>
        <v>5.0762412386028619E-3</v>
      </c>
      <c r="I15" s="19"/>
      <c r="J15" s="21"/>
    </row>
    <row r="16" spans="1:10" s="347" customFormat="1">
      <c r="A16" s="507" t="s">
        <v>514</v>
      </c>
      <c r="B16" s="517">
        <v>7890</v>
      </c>
      <c r="C16" s="508">
        <v>11014</v>
      </c>
      <c r="D16" s="508">
        <v>11038</v>
      </c>
      <c r="E16" s="508">
        <v>11141</v>
      </c>
      <c r="F16" s="508">
        <v>11178</v>
      </c>
      <c r="G16" s="316">
        <f t="shared" si="1"/>
        <v>45.555555555555557</v>
      </c>
      <c r="H16" s="26">
        <f t="shared" si="0"/>
        <v>4.1361499505679642E-3</v>
      </c>
      <c r="I16" s="19"/>
      <c r="J16" s="21"/>
    </row>
    <row r="17" spans="1:10" s="347" customFormat="1">
      <c r="A17" s="507" t="s">
        <v>515</v>
      </c>
      <c r="B17" s="518">
        <v>7722</v>
      </c>
      <c r="C17" s="508">
        <v>9078</v>
      </c>
      <c r="D17" s="508">
        <v>9163</v>
      </c>
      <c r="E17" s="508">
        <v>9297</v>
      </c>
      <c r="F17" s="508">
        <v>9353</v>
      </c>
      <c r="G17" s="316">
        <f t="shared" si="1"/>
        <v>76.388888888888886</v>
      </c>
      <c r="H17" s="26">
        <f t="shared" si="0"/>
        <v>8.4147266896771183E-3</v>
      </c>
      <c r="I17" s="19"/>
      <c r="J17" s="21"/>
    </row>
    <row r="18" spans="1:10">
      <c r="A18" s="507" t="s">
        <v>516</v>
      </c>
      <c r="B18" s="519">
        <v>11145</v>
      </c>
      <c r="C18" s="508">
        <v>14494</v>
      </c>
      <c r="D18" s="508">
        <v>14601</v>
      </c>
      <c r="E18" s="508">
        <v>14791</v>
      </c>
      <c r="F18" s="508">
        <v>14873</v>
      </c>
      <c r="G18" s="20">
        <f t="shared" ref="G18:G24" si="2">(F18-C18)/3.6</f>
        <v>105.27777777777777</v>
      </c>
      <c r="H18" s="26">
        <f t="shared" ref="H18:H24" si="3">G18/C18</f>
        <v>7.2635420020544898E-3</v>
      </c>
      <c r="I18" s="19"/>
      <c r="J18" s="21"/>
    </row>
    <row r="19" spans="1:10">
      <c r="A19" s="507" t="s">
        <v>517</v>
      </c>
      <c r="B19" s="520">
        <v>20756</v>
      </c>
      <c r="C19" s="508">
        <v>24194</v>
      </c>
      <c r="D19" s="508">
        <v>24407</v>
      </c>
      <c r="E19" s="508">
        <v>24563</v>
      </c>
      <c r="F19" s="508">
        <v>24965</v>
      </c>
      <c r="G19" s="20">
        <f t="shared" si="2"/>
        <v>214.16666666666666</v>
      </c>
      <c r="H19" s="26">
        <f t="shared" si="3"/>
        <v>8.8520569838251902E-3</v>
      </c>
      <c r="I19" s="19"/>
      <c r="J19" s="22"/>
    </row>
    <row r="20" spans="1:10">
      <c r="A20" s="507" t="s">
        <v>518</v>
      </c>
      <c r="B20" s="521">
        <v>18931</v>
      </c>
      <c r="C20" s="508">
        <v>24270</v>
      </c>
      <c r="D20" s="508">
        <v>24391</v>
      </c>
      <c r="E20" s="508">
        <v>24580</v>
      </c>
      <c r="F20" s="508">
        <v>24703</v>
      </c>
      <c r="G20" s="20">
        <f t="shared" si="2"/>
        <v>120.27777777777777</v>
      </c>
      <c r="H20" s="26">
        <f t="shared" si="3"/>
        <v>4.9558210868470443E-3</v>
      </c>
      <c r="I20" s="19"/>
      <c r="J20" s="21"/>
    </row>
    <row r="21" spans="1:10">
      <c r="A21" s="507" t="s">
        <v>519</v>
      </c>
      <c r="B21" s="522">
        <v>3270</v>
      </c>
      <c r="C21" s="508">
        <v>4001</v>
      </c>
      <c r="D21" s="508">
        <v>4010</v>
      </c>
      <c r="E21" s="508">
        <v>4021</v>
      </c>
      <c r="F21" s="508">
        <v>4029</v>
      </c>
      <c r="G21" s="20">
        <f t="shared" si="2"/>
        <v>7.7777777777777777</v>
      </c>
      <c r="H21" s="26">
        <f t="shared" si="3"/>
        <v>1.9439584548307366E-3</v>
      </c>
      <c r="I21" s="19"/>
      <c r="J21" s="22"/>
    </row>
    <row r="22" spans="1:10">
      <c r="A22" s="507" t="s">
        <v>520</v>
      </c>
      <c r="B22" s="523">
        <v>19444</v>
      </c>
      <c r="C22" s="508">
        <v>23219</v>
      </c>
      <c r="D22" s="508">
        <v>23307</v>
      </c>
      <c r="E22" s="508">
        <v>23631</v>
      </c>
      <c r="F22" s="508">
        <v>23799</v>
      </c>
      <c r="G22" s="20">
        <f t="shared" si="2"/>
        <v>161.11111111111111</v>
      </c>
      <c r="H22" s="26">
        <f t="shared" si="3"/>
        <v>6.9387618377669633E-3</v>
      </c>
      <c r="I22" s="19"/>
      <c r="J22" s="22"/>
    </row>
    <row r="23" spans="1:10">
      <c r="A23" s="154" t="s">
        <v>488</v>
      </c>
      <c r="B23" s="524">
        <v>164405</v>
      </c>
      <c r="C23" s="508">
        <v>171705</v>
      </c>
      <c r="D23" s="508">
        <v>167549</v>
      </c>
      <c r="E23" s="508">
        <v>166774</v>
      </c>
      <c r="F23" s="508">
        <v>167918</v>
      </c>
      <c r="G23" s="20">
        <f t="shared" si="2"/>
        <v>-1051.9444444444443</v>
      </c>
      <c r="H23" s="26">
        <f t="shared" si="3"/>
        <v>-6.1264636699248382E-3</v>
      </c>
      <c r="I23" s="19"/>
      <c r="J23" s="22"/>
    </row>
    <row r="24" spans="1:10" ht="15.75" thickBot="1">
      <c r="A24" s="155" t="s">
        <v>50</v>
      </c>
      <c r="B24" s="33">
        <v>799407</v>
      </c>
      <c r="C24" s="31">
        <v>930450</v>
      </c>
      <c r="D24" s="31">
        <v>936089</v>
      </c>
      <c r="E24" s="31">
        <v>943493</v>
      </c>
      <c r="F24" s="31">
        <v>952166</v>
      </c>
      <c r="G24" s="33">
        <f t="shared" si="2"/>
        <v>6032.2222222222217</v>
      </c>
      <c r="H24" s="34">
        <f t="shared" si="3"/>
        <v>6.4831234587803986E-3</v>
      </c>
      <c r="I24" s="19"/>
      <c r="J24" s="22"/>
    </row>
    <row r="25" spans="1:10">
      <c r="A25" s="602" t="s">
        <v>62</v>
      </c>
      <c r="B25" s="602"/>
      <c r="C25" s="603"/>
      <c r="D25" s="603"/>
      <c r="E25" s="603"/>
      <c r="F25" s="603"/>
      <c r="G25" s="603"/>
      <c r="H25" s="604"/>
    </row>
    <row r="27" spans="1:10" ht="19.5" thickBot="1">
      <c r="A27" s="35" t="s">
        <v>242</v>
      </c>
    </row>
    <row r="28" spans="1:10">
      <c r="A28" s="587" t="s">
        <v>241</v>
      </c>
      <c r="B28" s="588"/>
      <c r="C28" s="588"/>
      <c r="D28" s="588"/>
      <c r="E28" s="588"/>
      <c r="F28" s="588"/>
      <c r="G28" s="588"/>
      <c r="H28" s="588"/>
      <c r="I28" s="588"/>
      <c r="J28" s="589"/>
    </row>
    <row r="29" spans="1:10">
      <c r="A29" s="389"/>
      <c r="B29" s="149"/>
      <c r="C29" s="590" t="s">
        <v>172</v>
      </c>
      <c r="D29" s="591"/>
      <c r="E29" s="591"/>
      <c r="F29" s="591"/>
      <c r="G29" s="591"/>
      <c r="H29" s="591"/>
      <c r="I29" s="591"/>
      <c r="J29" s="390"/>
    </row>
    <row r="30" spans="1:10" ht="26.25">
      <c r="A30" s="391" t="s">
        <v>173</v>
      </c>
      <c r="B30" s="75" t="s">
        <v>185</v>
      </c>
      <c r="C30" s="76" t="s">
        <v>332</v>
      </c>
      <c r="D30" s="76" t="s">
        <v>186</v>
      </c>
      <c r="E30" s="76" t="s">
        <v>187</v>
      </c>
      <c r="F30" s="76" t="s">
        <v>180</v>
      </c>
      <c r="G30" s="76" t="s">
        <v>190</v>
      </c>
      <c r="H30" s="76" t="s">
        <v>188</v>
      </c>
      <c r="I30" s="76" t="s">
        <v>182</v>
      </c>
      <c r="J30" s="392" t="s">
        <v>189</v>
      </c>
    </row>
    <row r="31" spans="1:10">
      <c r="A31" s="48"/>
      <c r="B31" s="44"/>
      <c r="C31" s="44"/>
      <c r="D31" s="44"/>
      <c r="E31" s="44"/>
      <c r="F31" s="44"/>
      <c r="G31" s="44"/>
      <c r="H31" s="44"/>
      <c r="I31" s="44"/>
      <c r="J31" s="277"/>
    </row>
    <row r="32" spans="1:10">
      <c r="A32" s="393" t="s">
        <v>505</v>
      </c>
      <c r="B32" s="159"/>
      <c r="C32" s="160"/>
      <c r="D32" s="160"/>
      <c r="E32" s="160"/>
      <c r="F32" s="160"/>
      <c r="G32" s="160"/>
      <c r="H32" s="160"/>
      <c r="I32" s="161"/>
      <c r="J32" s="394"/>
    </row>
    <row r="33" spans="1:10" ht="15.75" thickBot="1">
      <c r="A33" s="402"/>
      <c r="B33" s="403"/>
      <c r="C33" s="404"/>
      <c r="D33" s="404"/>
      <c r="E33" s="404"/>
      <c r="F33" s="404"/>
      <c r="G33" s="404"/>
      <c r="H33" s="404"/>
      <c r="I33" s="405"/>
      <c r="J33" s="406"/>
    </row>
    <row r="34" spans="1:10">
      <c r="A34" s="407" t="s">
        <v>521</v>
      </c>
      <c r="B34" s="408">
        <v>36617</v>
      </c>
      <c r="C34" s="409">
        <v>25265</v>
      </c>
      <c r="D34" s="409">
        <v>16886</v>
      </c>
      <c r="E34" s="409">
        <v>7463</v>
      </c>
      <c r="F34" s="409">
        <v>916</v>
      </c>
      <c r="G34" s="409">
        <v>24362</v>
      </c>
      <c r="H34" s="409">
        <v>903</v>
      </c>
      <c r="I34" s="410">
        <v>3.5700000000000003E-2</v>
      </c>
      <c r="J34" s="411">
        <v>2.7930000000000001</v>
      </c>
    </row>
    <row r="35" spans="1:10">
      <c r="A35" s="395"/>
      <c r="B35" s="77">
        <v>40269</v>
      </c>
      <c r="C35" s="78">
        <v>35306</v>
      </c>
      <c r="D35" s="78">
        <v>25572</v>
      </c>
      <c r="E35" s="78">
        <v>8774</v>
      </c>
      <c r="F35" s="78">
        <v>960</v>
      </c>
      <c r="G35" s="78">
        <v>33419</v>
      </c>
      <c r="H35" s="78">
        <v>1887</v>
      </c>
      <c r="I35" s="79">
        <v>5.3400000000000003E-2</v>
      </c>
      <c r="J35" s="396">
        <v>2.85</v>
      </c>
    </row>
    <row r="36" spans="1:10" ht="15.75" thickBot="1">
      <c r="A36" s="412"/>
      <c r="B36" s="398" t="s">
        <v>489</v>
      </c>
      <c r="C36" s="399">
        <f t="shared" ref="C36:H36" si="4">(C35-C34)/C34</f>
        <v>0.39742727092816149</v>
      </c>
      <c r="D36" s="399">
        <f t="shared" si="4"/>
        <v>0.51439061944806352</v>
      </c>
      <c r="E36" s="399">
        <f t="shared" si="4"/>
        <v>0.17566662200187591</v>
      </c>
      <c r="F36" s="399">
        <f t="shared" si="4"/>
        <v>4.8034934497816595E-2</v>
      </c>
      <c r="G36" s="399">
        <f t="shared" si="4"/>
        <v>0.37176750677284293</v>
      </c>
      <c r="H36" s="399">
        <f t="shared" si="4"/>
        <v>1.0897009966777409</v>
      </c>
      <c r="I36" s="413"/>
      <c r="J36" s="414"/>
    </row>
    <row r="37" spans="1:10">
      <c r="A37" s="407" t="s">
        <v>522</v>
      </c>
      <c r="B37" s="408">
        <v>36617</v>
      </c>
      <c r="C37" s="409">
        <v>3714</v>
      </c>
      <c r="D37" s="409">
        <v>2567</v>
      </c>
      <c r="E37" s="409">
        <v>829</v>
      </c>
      <c r="F37" s="409">
        <v>318</v>
      </c>
      <c r="G37" s="409">
        <v>3381</v>
      </c>
      <c r="H37" s="409">
        <v>333</v>
      </c>
      <c r="I37" s="410">
        <v>8.9700000000000002E-2</v>
      </c>
      <c r="J37" s="411">
        <v>3.09</v>
      </c>
    </row>
    <row r="38" spans="1:10">
      <c r="A38" s="395"/>
      <c r="B38" s="77">
        <v>40269</v>
      </c>
      <c r="C38" s="78">
        <v>4344</v>
      </c>
      <c r="D38" s="78">
        <v>2874</v>
      </c>
      <c r="E38" s="78">
        <v>967</v>
      </c>
      <c r="F38" s="78">
        <v>503</v>
      </c>
      <c r="G38" s="78">
        <v>3896</v>
      </c>
      <c r="H38" s="78">
        <v>448</v>
      </c>
      <c r="I38" s="79">
        <v>0.1031</v>
      </c>
      <c r="J38" s="396">
        <v>3.016</v>
      </c>
    </row>
    <row r="39" spans="1:10" ht="15.75" thickBot="1">
      <c r="A39" s="412"/>
      <c r="B39" s="398" t="s">
        <v>489</v>
      </c>
      <c r="C39" s="399">
        <f t="shared" ref="C39:H39" si="5">(C38-C37)/C37</f>
        <v>0.16962843295638125</v>
      </c>
      <c r="D39" s="399">
        <f t="shared" si="5"/>
        <v>0.11959485781067394</v>
      </c>
      <c r="E39" s="399">
        <f t="shared" si="5"/>
        <v>0.16646562123039807</v>
      </c>
      <c r="F39" s="399">
        <f t="shared" si="5"/>
        <v>0.58176100628930816</v>
      </c>
      <c r="G39" s="399">
        <f t="shared" si="5"/>
        <v>0.15232179828453121</v>
      </c>
      <c r="H39" s="399">
        <f t="shared" si="5"/>
        <v>0.34534534534534533</v>
      </c>
      <c r="I39" s="413"/>
      <c r="J39" s="414"/>
    </row>
    <row r="40" spans="1:10">
      <c r="A40" s="407" t="s">
        <v>523</v>
      </c>
      <c r="B40" s="408">
        <v>36617</v>
      </c>
      <c r="C40" s="409">
        <v>1581</v>
      </c>
      <c r="D40" s="409">
        <v>1165</v>
      </c>
      <c r="E40" s="409">
        <v>330</v>
      </c>
      <c r="F40" s="409">
        <v>86</v>
      </c>
      <c r="G40" s="409">
        <v>1418</v>
      </c>
      <c r="H40" s="409">
        <v>163</v>
      </c>
      <c r="I40" s="410">
        <v>0.1031</v>
      </c>
      <c r="J40" s="411">
        <v>4.0069999999999997</v>
      </c>
    </row>
    <row r="41" spans="1:10">
      <c r="A41" s="395"/>
      <c r="B41" s="77">
        <v>40269</v>
      </c>
      <c r="C41" s="78">
        <v>2096</v>
      </c>
      <c r="D41" s="78">
        <v>1443</v>
      </c>
      <c r="E41" s="78">
        <v>578</v>
      </c>
      <c r="F41" s="78">
        <v>75</v>
      </c>
      <c r="G41" s="78">
        <v>1920</v>
      </c>
      <c r="H41" s="78">
        <v>176</v>
      </c>
      <c r="I41" s="79">
        <v>8.4000000000000005E-2</v>
      </c>
      <c r="J41" s="396">
        <v>3.9249999999999998</v>
      </c>
    </row>
    <row r="42" spans="1:10" ht="15.75" thickBot="1">
      <c r="A42" s="412"/>
      <c r="B42" s="398" t="s">
        <v>489</v>
      </c>
      <c r="C42" s="399">
        <f t="shared" ref="C42:H42" si="6">(C41-C40)/C40</f>
        <v>0.32574320050600886</v>
      </c>
      <c r="D42" s="399">
        <f t="shared" si="6"/>
        <v>0.23862660944206007</v>
      </c>
      <c r="E42" s="399">
        <f t="shared" si="6"/>
        <v>0.75151515151515147</v>
      </c>
      <c r="F42" s="399">
        <f t="shared" si="6"/>
        <v>-0.12790697674418605</v>
      </c>
      <c r="G42" s="399">
        <f t="shared" si="6"/>
        <v>0.35401974612129761</v>
      </c>
      <c r="H42" s="399">
        <f t="shared" si="6"/>
        <v>7.9754601226993863E-2</v>
      </c>
      <c r="I42" s="413"/>
      <c r="J42" s="414"/>
    </row>
    <row r="43" spans="1:10" s="347" customFormat="1">
      <c r="A43" s="407" t="s">
        <v>524</v>
      </c>
      <c r="B43" s="408">
        <v>36617</v>
      </c>
      <c r="C43" s="409">
        <v>1277</v>
      </c>
      <c r="D43" s="409">
        <v>918</v>
      </c>
      <c r="E43" s="409">
        <v>313</v>
      </c>
      <c r="F43" s="409">
        <v>46</v>
      </c>
      <c r="G43" s="409">
        <v>1242</v>
      </c>
      <c r="H43" s="409">
        <v>35</v>
      </c>
      <c r="I43" s="410">
        <v>2.7400000000000001E-2</v>
      </c>
      <c r="J43" s="411">
        <v>3.1640000000000001</v>
      </c>
    </row>
    <row r="44" spans="1:10" s="347" customFormat="1">
      <c r="A44" s="395"/>
      <c r="B44" s="77">
        <v>40269</v>
      </c>
      <c r="C44" s="78">
        <v>1842</v>
      </c>
      <c r="D44" s="78">
        <v>1349</v>
      </c>
      <c r="E44" s="78">
        <v>370</v>
      </c>
      <c r="F44" s="78">
        <v>123</v>
      </c>
      <c r="G44" s="78">
        <v>1723</v>
      </c>
      <c r="H44" s="78">
        <v>119</v>
      </c>
      <c r="I44" s="79">
        <v>6.4600000000000005E-2</v>
      </c>
      <c r="J44" s="396">
        <v>3.2050000000000001</v>
      </c>
    </row>
    <row r="45" spans="1:10" s="347" customFormat="1" ht="15.75" thickBot="1">
      <c r="A45" s="412"/>
      <c r="B45" s="398" t="s">
        <v>489</v>
      </c>
      <c r="C45" s="399">
        <f t="shared" ref="C45:H45" si="7">(C44-C43)/C43</f>
        <v>0.44244322631166799</v>
      </c>
      <c r="D45" s="399">
        <f t="shared" si="7"/>
        <v>0.46949891067538124</v>
      </c>
      <c r="E45" s="399">
        <f t="shared" si="7"/>
        <v>0.18210862619808307</v>
      </c>
      <c r="F45" s="399">
        <f t="shared" si="7"/>
        <v>1.673913043478261</v>
      </c>
      <c r="G45" s="399">
        <f t="shared" si="7"/>
        <v>0.38727858293075684</v>
      </c>
      <c r="H45" s="399">
        <f t="shared" si="7"/>
        <v>2.4</v>
      </c>
      <c r="I45" s="413"/>
      <c r="J45" s="414"/>
    </row>
    <row r="46" spans="1:10" s="347" customFormat="1">
      <c r="A46" s="407" t="s">
        <v>525</v>
      </c>
      <c r="B46" s="408">
        <v>36617</v>
      </c>
      <c r="C46" s="409">
        <v>149053</v>
      </c>
      <c r="D46" s="409">
        <v>92640</v>
      </c>
      <c r="E46" s="409">
        <v>52489</v>
      </c>
      <c r="F46" s="409">
        <v>3924</v>
      </c>
      <c r="G46" s="409">
        <v>140107</v>
      </c>
      <c r="H46" s="409">
        <v>8946</v>
      </c>
      <c r="I46" s="410">
        <v>0.06</v>
      </c>
      <c r="J46" s="411">
        <v>2.9940000000000002</v>
      </c>
    </row>
    <row r="47" spans="1:10" s="347" customFormat="1">
      <c r="A47" s="395"/>
      <c r="B47" s="77">
        <v>40269</v>
      </c>
      <c r="C47" s="78">
        <v>171288</v>
      </c>
      <c r="D47" s="78">
        <v>108889</v>
      </c>
      <c r="E47" s="78">
        <v>57651</v>
      </c>
      <c r="F47" s="78">
        <v>4748</v>
      </c>
      <c r="G47" s="78">
        <v>158349</v>
      </c>
      <c r="H47" s="78">
        <v>12939</v>
      </c>
      <c r="I47" s="79">
        <v>7.5499999999999998E-2</v>
      </c>
      <c r="J47" s="396">
        <v>3.0680000000000001</v>
      </c>
    </row>
    <row r="48" spans="1:10" s="347" customFormat="1" ht="15.75" thickBot="1">
      <c r="A48" s="412"/>
      <c r="B48" s="398" t="s">
        <v>489</v>
      </c>
      <c r="C48" s="399">
        <f t="shared" ref="C48:H48" si="8">(C47-C46)/C46</f>
        <v>0.14917512562645502</v>
      </c>
      <c r="D48" s="399">
        <f t="shared" si="8"/>
        <v>0.17539939550949912</v>
      </c>
      <c r="E48" s="399">
        <f t="shared" si="8"/>
        <v>9.8344415020289969E-2</v>
      </c>
      <c r="F48" s="399">
        <f t="shared" si="8"/>
        <v>0.20998980632008155</v>
      </c>
      <c r="G48" s="399">
        <f t="shared" si="8"/>
        <v>0.13020048962578601</v>
      </c>
      <c r="H48" s="399">
        <f t="shared" si="8"/>
        <v>0.44634473507712946</v>
      </c>
      <c r="I48" s="413"/>
      <c r="J48" s="414"/>
    </row>
    <row r="49" spans="1:10" s="347" customFormat="1">
      <c r="A49" s="407" t="s">
        <v>526</v>
      </c>
      <c r="B49" s="408">
        <v>36617</v>
      </c>
      <c r="C49" s="409">
        <v>1415</v>
      </c>
      <c r="D49" s="409">
        <v>674</v>
      </c>
      <c r="E49" s="409">
        <v>673</v>
      </c>
      <c r="F49" s="409">
        <v>68</v>
      </c>
      <c r="G49" s="409">
        <v>1379</v>
      </c>
      <c r="H49" s="409">
        <v>36</v>
      </c>
      <c r="I49" s="410">
        <v>2.5399999999999999E-2</v>
      </c>
      <c r="J49" s="411">
        <v>4.4509999999999996</v>
      </c>
    </row>
    <row r="50" spans="1:10" s="347" customFormat="1">
      <c r="A50" s="395"/>
      <c r="B50" s="77">
        <v>40269</v>
      </c>
      <c r="C50" s="78">
        <v>1602</v>
      </c>
      <c r="D50" s="78">
        <v>599</v>
      </c>
      <c r="E50" s="78">
        <v>899</v>
      </c>
      <c r="F50" s="78">
        <v>104</v>
      </c>
      <c r="G50" s="78">
        <v>1532</v>
      </c>
      <c r="H50" s="78">
        <v>70</v>
      </c>
      <c r="I50" s="79">
        <v>4.3700000000000003E-2</v>
      </c>
      <c r="J50" s="396">
        <v>4.4089999999999998</v>
      </c>
    </row>
    <row r="51" spans="1:10" s="347" customFormat="1" ht="15.75" thickBot="1">
      <c r="A51" s="412"/>
      <c r="B51" s="398" t="s">
        <v>489</v>
      </c>
      <c r="C51" s="399">
        <f t="shared" ref="C51:H51" si="9">(C50-C49)/C49</f>
        <v>0.13215547703180211</v>
      </c>
      <c r="D51" s="399">
        <f t="shared" si="9"/>
        <v>-0.11127596439169139</v>
      </c>
      <c r="E51" s="399">
        <f t="shared" si="9"/>
        <v>0.33580980683506684</v>
      </c>
      <c r="F51" s="399">
        <f t="shared" si="9"/>
        <v>0.52941176470588236</v>
      </c>
      <c r="G51" s="399">
        <f t="shared" si="9"/>
        <v>0.11094996374184192</v>
      </c>
      <c r="H51" s="399">
        <f t="shared" si="9"/>
        <v>0.94444444444444442</v>
      </c>
      <c r="I51" s="413"/>
      <c r="J51" s="414"/>
    </row>
    <row r="52" spans="1:10" s="347" customFormat="1">
      <c r="A52" s="407" t="s">
        <v>527</v>
      </c>
      <c r="B52" s="408">
        <v>36617</v>
      </c>
      <c r="C52" s="409">
        <v>2461</v>
      </c>
      <c r="D52" s="409">
        <v>1759</v>
      </c>
      <c r="E52" s="409">
        <v>586</v>
      </c>
      <c r="F52" s="409">
        <v>116</v>
      </c>
      <c r="G52" s="409">
        <v>2388</v>
      </c>
      <c r="H52" s="409">
        <v>73</v>
      </c>
      <c r="I52" s="410">
        <v>2.9700000000000001E-2</v>
      </c>
      <c r="J52" s="411">
        <v>3.5670000000000002</v>
      </c>
    </row>
    <row r="53" spans="1:10" s="347" customFormat="1">
      <c r="A53" s="395"/>
      <c r="B53" s="77">
        <v>40269</v>
      </c>
      <c r="C53" s="78">
        <v>3908</v>
      </c>
      <c r="D53" s="78">
        <v>2922</v>
      </c>
      <c r="E53" s="78">
        <v>804</v>
      </c>
      <c r="F53" s="78">
        <v>182</v>
      </c>
      <c r="G53" s="78">
        <v>3692</v>
      </c>
      <c r="H53" s="78">
        <v>216</v>
      </c>
      <c r="I53" s="79">
        <v>5.5300000000000002E-2</v>
      </c>
      <c r="J53" s="396">
        <v>3.6669999999999998</v>
      </c>
    </row>
    <row r="54" spans="1:10" s="347" customFormat="1" ht="15.75" thickBot="1">
      <c r="A54" s="412"/>
      <c r="B54" s="398" t="s">
        <v>489</v>
      </c>
      <c r="C54" s="399">
        <f t="shared" ref="C54:H54" si="10">(C53-C52)/C52</f>
        <v>0.58797236895570903</v>
      </c>
      <c r="D54" s="399">
        <f t="shared" si="10"/>
        <v>0.6611711199545196</v>
      </c>
      <c r="E54" s="399">
        <f t="shared" si="10"/>
        <v>0.37201365187713309</v>
      </c>
      <c r="F54" s="399">
        <f t="shared" si="10"/>
        <v>0.56896551724137934</v>
      </c>
      <c r="G54" s="399">
        <f t="shared" si="10"/>
        <v>0.54606365159128978</v>
      </c>
      <c r="H54" s="399">
        <f t="shared" si="10"/>
        <v>1.9589041095890412</v>
      </c>
      <c r="I54" s="413"/>
      <c r="J54" s="414"/>
    </row>
    <row r="55" spans="1:10" s="347" customFormat="1">
      <c r="A55" s="407" t="s">
        <v>528</v>
      </c>
      <c r="B55" s="408">
        <v>36617</v>
      </c>
      <c r="C55" s="409">
        <v>3377</v>
      </c>
      <c r="D55" s="409">
        <v>2552</v>
      </c>
      <c r="E55" s="409">
        <v>661</v>
      </c>
      <c r="F55" s="409">
        <v>164</v>
      </c>
      <c r="G55" s="409">
        <v>3245</v>
      </c>
      <c r="H55" s="409">
        <v>132</v>
      </c>
      <c r="I55" s="410">
        <v>3.9100000000000003E-2</v>
      </c>
      <c r="J55" s="411">
        <v>2.8170000000000002</v>
      </c>
    </row>
    <row r="56" spans="1:10" s="347" customFormat="1">
      <c r="A56" s="395"/>
      <c r="B56" s="77">
        <v>40269</v>
      </c>
      <c r="C56" s="78">
        <v>4069</v>
      </c>
      <c r="D56" s="78">
        <v>3018</v>
      </c>
      <c r="E56" s="78">
        <v>853</v>
      </c>
      <c r="F56" s="78">
        <v>198</v>
      </c>
      <c r="G56" s="78">
        <v>3822</v>
      </c>
      <c r="H56" s="78">
        <v>247</v>
      </c>
      <c r="I56" s="79">
        <v>6.0699999999999997E-2</v>
      </c>
      <c r="J56" s="396">
        <v>2.9569999999999999</v>
      </c>
    </row>
    <row r="57" spans="1:10" s="347" customFormat="1" ht="15.75" thickBot="1">
      <c r="A57" s="412"/>
      <c r="B57" s="398" t="s">
        <v>489</v>
      </c>
      <c r="C57" s="399">
        <f t="shared" ref="C57:H57" si="11">(C56-C55)/C55</f>
        <v>0.20491560556707136</v>
      </c>
      <c r="D57" s="399">
        <f t="shared" si="11"/>
        <v>0.18260188087774296</v>
      </c>
      <c r="E57" s="399">
        <f t="shared" si="11"/>
        <v>0.29046898638426627</v>
      </c>
      <c r="F57" s="399">
        <f t="shared" si="11"/>
        <v>0.2073170731707317</v>
      </c>
      <c r="G57" s="399">
        <f t="shared" si="11"/>
        <v>0.1778120184899846</v>
      </c>
      <c r="H57" s="399">
        <f t="shared" si="11"/>
        <v>0.87121212121212122</v>
      </c>
      <c r="I57" s="413"/>
      <c r="J57" s="414"/>
    </row>
    <row r="58" spans="1:10" s="347" customFormat="1">
      <c r="A58" s="407" t="s">
        <v>529</v>
      </c>
      <c r="B58" s="408">
        <v>36617</v>
      </c>
      <c r="C58" s="409">
        <v>1878</v>
      </c>
      <c r="D58" s="409">
        <v>1263</v>
      </c>
      <c r="E58" s="409">
        <v>543</v>
      </c>
      <c r="F58" s="409">
        <v>72</v>
      </c>
      <c r="G58" s="409">
        <v>1825</v>
      </c>
      <c r="H58" s="409">
        <v>53</v>
      </c>
      <c r="I58" s="410">
        <v>2.8199999999999999E-2</v>
      </c>
      <c r="J58" s="411">
        <v>4.319</v>
      </c>
    </row>
    <row r="59" spans="1:10" s="347" customFormat="1">
      <c r="A59" s="395"/>
      <c r="B59" s="77">
        <v>40269</v>
      </c>
      <c r="C59" s="78">
        <v>2556</v>
      </c>
      <c r="D59" s="78">
        <v>1643</v>
      </c>
      <c r="E59" s="78">
        <v>858</v>
      </c>
      <c r="F59" s="78">
        <v>55</v>
      </c>
      <c r="G59" s="78">
        <v>2424</v>
      </c>
      <c r="H59" s="78">
        <v>132</v>
      </c>
      <c r="I59" s="79">
        <v>5.16E-2</v>
      </c>
      <c r="J59" s="396">
        <v>4.5439999999999996</v>
      </c>
    </row>
    <row r="60" spans="1:10" s="347" customFormat="1" ht="15.75" thickBot="1">
      <c r="A60" s="412"/>
      <c r="B60" s="398" t="s">
        <v>489</v>
      </c>
      <c r="C60" s="399">
        <f t="shared" ref="C60:H60" si="12">(C59-C58)/C58</f>
        <v>0.36102236421725242</v>
      </c>
      <c r="D60" s="399">
        <f t="shared" si="12"/>
        <v>0.30087094220110849</v>
      </c>
      <c r="E60" s="399">
        <f t="shared" si="12"/>
        <v>0.58011049723756902</v>
      </c>
      <c r="F60" s="399">
        <f t="shared" si="12"/>
        <v>-0.2361111111111111</v>
      </c>
      <c r="G60" s="399">
        <f t="shared" si="12"/>
        <v>0.32821917808219175</v>
      </c>
      <c r="H60" s="399">
        <f t="shared" si="12"/>
        <v>1.4905660377358489</v>
      </c>
      <c r="I60" s="413"/>
      <c r="J60" s="414"/>
    </row>
    <row r="61" spans="1:10" s="347" customFormat="1">
      <c r="A61" s="407" t="s">
        <v>530</v>
      </c>
      <c r="B61" s="408">
        <v>36617</v>
      </c>
      <c r="C61" s="409">
        <v>1767</v>
      </c>
      <c r="D61" s="409">
        <v>1278</v>
      </c>
      <c r="E61" s="409">
        <v>463</v>
      </c>
      <c r="F61" s="409">
        <v>26</v>
      </c>
      <c r="G61" s="409">
        <v>1694</v>
      </c>
      <c r="H61" s="409">
        <v>73</v>
      </c>
      <c r="I61" s="410">
        <v>4.1300000000000003E-2</v>
      </c>
      <c r="J61" s="411">
        <v>4.5579999999999998</v>
      </c>
    </row>
    <row r="62" spans="1:10" s="347" customFormat="1">
      <c r="A62" s="395"/>
      <c r="B62" s="77">
        <v>40269</v>
      </c>
      <c r="C62" s="78">
        <v>2231</v>
      </c>
      <c r="D62" s="78">
        <v>1466</v>
      </c>
      <c r="E62" s="78">
        <v>765</v>
      </c>
      <c r="F62" s="78">
        <v>0</v>
      </c>
      <c r="G62" s="78">
        <v>2068</v>
      </c>
      <c r="H62" s="78">
        <v>163</v>
      </c>
      <c r="I62" s="79">
        <v>7.3099999999999998E-2</v>
      </c>
      <c r="J62" s="396">
        <v>4.3899999999999997</v>
      </c>
    </row>
    <row r="63" spans="1:10" s="347" customFormat="1" ht="15.75" thickBot="1">
      <c r="A63" s="412"/>
      <c r="B63" s="398" t="s">
        <v>489</v>
      </c>
      <c r="C63" s="399">
        <f t="shared" ref="C63:H63" si="13">(C62-C61)/C61</f>
        <v>0.26259196378041877</v>
      </c>
      <c r="D63" s="399">
        <f t="shared" si="13"/>
        <v>0.14710485133020346</v>
      </c>
      <c r="E63" s="399">
        <f t="shared" si="13"/>
        <v>0.65226781857451399</v>
      </c>
      <c r="F63" s="399">
        <f t="shared" si="13"/>
        <v>-1</v>
      </c>
      <c r="G63" s="399">
        <f t="shared" si="13"/>
        <v>0.22077922077922077</v>
      </c>
      <c r="H63" s="399">
        <f t="shared" si="13"/>
        <v>1.2328767123287672</v>
      </c>
      <c r="I63" s="413"/>
      <c r="J63" s="414"/>
    </row>
    <row r="64" spans="1:10" s="347" customFormat="1">
      <c r="A64" s="407" t="s">
        <v>531</v>
      </c>
      <c r="B64" s="408">
        <v>36617</v>
      </c>
      <c r="C64" s="409">
        <v>2644</v>
      </c>
      <c r="D64" s="409">
        <v>2042</v>
      </c>
      <c r="E64" s="409">
        <v>588</v>
      </c>
      <c r="F64" s="409">
        <v>14</v>
      </c>
      <c r="G64" s="409">
        <v>2446</v>
      </c>
      <c r="H64" s="409">
        <v>198</v>
      </c>
      <c r="I64" s="410">
        <v>7.4899999999999994E-2</v>
      </c>
      <c r="J64" s="411">
        <v>4.5149999999999997</v>
      </c>
    </row>
    <row r="65" spans="1:13" s="347" customFormat="1">
      <c r="A65" s="395"/>
      <c r="B65" s="77">
        <v>40269</v>
      </c>
      <c r="C65" s="78">
        <v>3494</v>
      </c>
      <c r="D65" s="78">
        <v>2464</v>
      </c>
      <c r="E65" s="78">
        <v>977</v>
      </c>
      <c r="F65" s="78">
        <v>53</v>
      </c>
      <c r="G65" s="78">
        <v>3297</v>
      </c>
      <c r="H65" s="78">
        <v>197</v>
      </c>
      <c r="I65" s="79">
        <v>5.6399999999999999E-2</v>
      </c>
      <c r="J65" s="396">
        <v>4.3959999999999999</v>
      </c>
    </row>
    <row r="66" spans="1:13" s="347" customFormat="1" ht="15.75" thickBot="1">
      <c r="A66" s="412"/>
      <c r="B66" s="398" t="s">
        <v>489</v>
      </c>
      <c r="C66" s="399">
        <f t="shared" ref="C66:H66" si="14">(C65-C64)/C64</f>
        <v>0.321482602118003</v>
      </c>
      <c r="D66" s="399">
        <f t="shared" si="14"/>
        <v>0.20666013712047013</v>
      </c>
      <c r="E66" s="399">
        <f t="shared" si="14"/>
        <v>0.66156462585034015</v>
      </c>
      <c r="F66" s="399">
        <f t="shared" si="14"/>
        <v>2.7857142857142856</v>
      </c>
      <c r="G66" s="399">
        <f t="shared" si="14"/>
        <v>0.34791496320523302</v>
      </c>
      <c r="H66" s="399">
        <f t="shared" si="14"/>
        <v>-5.0505050505050509E-3</v>
      </c>
      <c r="I66" s="413"/>
      <c r="J66" s="414"/>
    </row>
    <row r="67" spans="1:13" s="347" customFormat="1">
      <c r="A67" s="407" t="s">
        <v>532</v>
      </c>
      <c r="B67" s="408">
        <v>36617</v>
      </c>
      <c r="C67" s="409">
        <v>5972</v>
      </c>
      <c r="D67" s="409">
        <v>4352</v>
      </c>
      <c r="E67" s="409">
        <v>1429</v>
      </c>
      <c r="F67" s="409">
        <v>191</v>
      </c>
      <c r="G67" s="409">
        <v>5761</v>
      </c>
      <c r="H67" s="409">
        <v>211</v>
      </c>
      <c r="I67" s="410">
        <v>3.5299999999999998E-2</v>
      </c>
      <c r="J67" s="411">
        <v>3.5339999999999998</v>
      </c>
    </row>
    <row r="68" spans="1:13" s="347" customFormat="1">
      <c r="A68" s="395"/>
      <c r="B68" s="77">
        <v>40269</v>
      </c>
      <c r="C68" s="78">
        <v>6867</v>
      </c>
      <c r="D68" s="78">
        <v>5083</v>
      </c>
      <c r="E68" s="78">
        <v>1521</v>
      </c>
      <c r="F68" s="78">
        <v>263</v>
      </c>
      <c r="G68" s="78">
        <v>6569</v>
      </c>
      <c r="H68" s="78">
        <v>298</v>
      </c>
      <c r="I68" s="79">
        <v>4.3400000000000001E-2</v>
      </c>
      <c r="J68" s="396">
        <v>3.645</v>
      </c>
    </row>
    <row r="69" spans="1:13" s="347" customFormat="1" ht="15.75" thickBot="1">
      <c r="A69" s="412"/>
      <c r="B69" s="398" t="s">
        <v>489</v>
      </c>
      <c r="C69" s="399">
        <f t="shared" ref="C69:H69" si="15">(C68-C67)/C67</f>
        <v>0.1498660415271266</v>
      </c>
      <c r="D69" s="399">
        <f t="shared" si="15"/>
        <v>0.16796875</v>
      </c>
      <c r="E69" s="399">
        <f t="shared" si="15"/>
        <v>6.4380685794261719E-2</v>
      </c>
      <c r="F69" s="399">
        <f t="shared" si="15"/>
        <v>0.37696335078534032</v>
      </c>
      <c r="G69" s="399">
        <f t="shared" si="15"/>
        <v>0.14025342822426662</v>
      </c>
      <c r="H69" s="399">
        <f t="shared" si="15"/>
        <v>0.41232227488151657</v>
      </c>
      <c r="I69" s="413"/>
      <c r="J69" s="414"/>
    </row>
    <row r="70" spans="1:13" s="347" customFormat="1">
      <c r="A70" s="407" t="s">
        <v>533</v>
      </c>
      <c r="B70" s="408">
        <v>36617</v>
      </c>
      <c r="C70" s="409">
        <v>5420</v>
      </c>
      <c r="D70" s="409">
        <v>4006</v>
      </c>
      <c r="E70" s="409">
        <v>1251</v>
      </c>
      <c r="F70" s="409">
        <v>163</v>
      </c>
      <c r="G70" s="409">
        <v>5220</v>
      </c>
      <c r="H70" s="409">
        <v>200</v>
      </c>
      <c r="I70" s="410">
        <v>3.6900000000000002E-2</v>
      </c>
      <c r="J70" s="411">
        <v>3.6</v>
      </c>
    </row>
    <row r="71" spans="1:13" s="347" customFormat="1">
      <c r="A71" s="395"/>
      <c r="B71" s="77">
        <v>40269</v>
      </c>
      <c r="C71" s="78">
        <v>7104</v>
      </c>
      <c r="D71" s="78">
        <v>5456</v>
      </c>
      <c r="E71" s="78">
        <v>1548</v>
      </c>
      <c r="F71" s="78">
        <v>100</v>
      </c>
      <c r="G71" s="78">
        <v>6659</v>
      </c>
      <c r="H71" s="78">
        <v>445</v>
      </c>
      <c r="I71" s="79">
        <v>6.2600000000000003E-2</v>
      </c>
      <c r="J71" s="396">
        <v>3.625</v>
      </c>
    </row>
    <row r="72" spans="1:13" s="347" customFormat="1" ht="15.75" thickBot="1">
      <c r="A72" s="412"/>
      <c r="B72" s="398" t="s">
        <v>489</v>
      </c>
      <c r="C72" s="399">
        <f t="shared" ref="C72:H72" si="16">(C71-C70)/C70</f>
        <v>0.31070110701107012</v>
      </c>
      <c r="D72" s="399">
        <f t="shared" si="16"/>
        <v>0.36195706440339492</v>
      </c>
      <c r="E72" s="399">
        <f t="shared" si="16"/>
        <v>0.23741007194244604</v>
      </c>
      <c r="F72" s="399">
        <f t="shared" si="16"/>
        <v>-0.38650306748466257</v>
      </c>
      <c r="G72" s="399">
        <f t="shared" si="16"/>
        <v>0.27567049808429117</v>
      </c>
      <c r="H72" s="399">
        <f t="shared" si="16"/>
        <v>1.2250000000000001</v>
      </c>
      <c r="I72" s="413"/>
      <c r="J72" s="414"/>
    </row>
    <row r="73" spans="1:13">
      <c r="A73" s="407" t="s">
        <v>534</v>
      </c>
      <c r="B73" s="408">
        <v>36617</v>
      </c>
      <c r="C73" s="409">
        <v>735</v>
      </c>
      <c r="D73" s="409">
        <v>497</v>
      </c>
      <c r="E73" s="409">
        <v>178</v>
      </c>
      <c r="F73" s="409">
        <v>60</v>
      </c>
      <c r="G73" s="409">
        <v>702</v>
      </c>
      <c r="H73" s="409">
        <v>33</v>
      </c>
      <c r="I73" s="410">
        <v>4.4900000000000002E-2</v>
      </c>
      <c r="J73" s="411">
        <v>4.6580000000000004</v>
      </c>
    </row>
    <row r="74" spans="1:13">
      <c r="A74" s="395"/>
      <c r="B74" s="77">
        <v>40269</v>
      </c>
      <c r="C74" s="78">
        <v>934</v>
      </c>
      <c r="D74" s="78">
        <v>628</v>
      </c>
      <c r="E74" s="78">
        <v>249</v>
      </c>
      <c r="F74" s="78">
        <v>57</v>
      </c>
      <c r="G74" s="78">
        <v>882</v>
      </c>
      <c r="H74" s="78">
        <v>52</v>
      </c>
      <c r="I74" s="79">
        <v>5.57E-2</v>
      </c>
      <c r="J74" s="396">
        <v>4.5359999999999996</v>
      </c>
    </row>
    <row r="75" spans="1:13" ht="15.75" thickBot="1">
      <c r="A75" s="412"/>
      <c r="B75" s="398" t="s">
        <v>489</v>
      </c>
      <c r="C75" s="399">
        <f t="shared" ref="C75:H75" si="17">(C74-C73)/C73</f>
        <v>0.27074829931972788</v>
      </c>
      <c r="D75" s="399">
        <f t="shared" si="17"/>
        <v>0.26358148893360162</v>
      </c>
      <c r="E75" s="399">
        <f t="shared" si="17"/>
        <v>0.398876404494382</v>
      </c>
      <c r="F75" s="399">
        <f t="shared" si="17"/>
        <v>-0.05</v>
      </c>
      <c r="G75" s="399">
        <f t="shared" si="17"/>
        <v>0.25641025641025639</v>
      </c>
      <c r="H75" s="399">
        <f t="shared" si="17"/>
        <v>0.5757575757575758</v>
      </c>
      <c r="I75" s="413"/>
      <c r="J75" s="414"/>
    </row>
    <row r="76" spans="1:13">
      <c r="A76" s="407" t="s">
        <v>535</v>
      </c>
      <c r="B76" s="408">
        <v>36617</v>
      </c>
      <c r="C76" s="409">
        <v>5815</v>
      </c>
      <c r="D76" s="409">
        <v>4395</v>
      </c>
      <c r="E76" s="409">
        <v>998</v>
      </c>
      <c r="F76" s="409">
        <v>422</v>
      </c>
      <c r="G76" s="409">
        <v>5596</v>
      </c>
      <c r="H76" s="409">
        <v>219</v>
      </c>
      <c r="I76" s="410">
        <v>3.7699999999999997E-2</v>
      </c>
      <c r="J76" s="411">
        <v>3.4510000000000001</v>
      </c>
    </row>
    <row r="77" spans="1:13">
      <c r="A77" s="48"/>
      <c r="B77" s="77">
        <v>40269</v>
      </c>
      <c r="C77" s="78">
        <v>6813</v>
      </c>
      <c r="D77" s="78">
        <v>5379</v>
      </c>
      <c r="E77" s="78">
        <v>1044</v>
      </c>
      <c r="F77" s="78">
        <v>390</v>
      </c>
      <c r="G77" s="78">
        <v>6416</v>
      </c>
      <c r="H77" s="78">
        <v>397</v>
      </c>
      <c r="I77" s="79">
        <v>5.8299999999999998E-2</v>
      </c>
      <c r="J77" s="396">
        <v>3.593</v>
      </c>
    </row>
    <row r="78" spans="1:13" ht="15.75" thickBot="1">
      <c r="A78" s="278"/>
      <c r="B78" s="398" t="s">
        <v>489</v>
      </c>
      <c r="C78" s="399">
        <f t="shared" ref="C78:H78" si="18">(C77-C76)/C76</f>
        <v>0.17162510748065349</v>
      </c>
      <c r="D78" s="399">
        <f t="shared" si="18"/>
        <v>0.22389078498293516</v>
      </c>
      <c r="E78" s="399">
        <f t="shared" si="18"/>
        <v>4.6092184368737472E-2</v>
      </c>
      <c r="F78" s="399">
        <f t="shared" si="18"/>
        <v>-7.582938388625593E-2</v>
      </c>
      <c r="G78" s="399">
        <f t="shared" si="18"/>
        <v>0.14653323802716225</v>
      </c>
      <c r="H78" s="399">
        <f t="shared" si="18"/>
        <v>0.81278538812785384</v>
      </c>
      <c r="I78" s="279"/>
      <c r="J78" s="280"/>
    </row>
    <row r="79" spans="1:13">
      <c r="A79" s="407" t="s">
        <v>430</v>
      </c>
      <c r="B79" s="408">
        <v>36617</v>
      </c>
      <c r="C79" s="409">
        <v>58393</v>
      </c>
      <c r="D79" s="409">
        <v>48439</v>
      </c>
      <c r="E79" s="409">
        <v>3198</v>
      </c>
      <c r="F79" s="409">
        <v>6756</v>
      </c>
      <c r="G79" s="409">
        <v>52174</v>
      </c>
      <c r="H79" s="409">
        <v>6219</v>
      </c>
      <c r="I79" s="415">
        <v>0.1065</v>
      </c>
      <c r="J79" s="411">
        <v>3.1040000000000001</v>
      </c>
      <c r="K79" s="116"/>
      <c r="L79" s="116"/>
      <c r="M79" s="116"/>
    </row>
    <row r="80" spans="1:13">
      <c r="A80" s="395"/>
      <c r="B80" s="77">
        <v>40269</v>
      </c>
      <c r="C80" s="78">
        <v>61077</v>
      </c>
      <c r="D80" s="78">
        <v>50486</v>
      </c>
      <c r="E80" s="78">
        <v>3697</v>
      </c>
      <c r="F80" s="78">
        <v>6894</v>
      </c>
      <c r="G80" s="78">
        <v>52723</v>
      </c>
      <c r="H80" s="78">
        <v>8354</v>
      </c>
      <c r="I80" s="314">
        <v>0.1368</v>
      </c>
      <c r="J80" s="396">
        <v>3.1440000000000001</v>
      </c>
    </row>
    <row r="81" spans="1:15" s="347" customFormat="1" ht="15.75" thickBot="1">
      <c r="A81" s="397"/>
      <c r="B81" s="398" t="s">
        <v>489</v>
      </c>
      <c r="C81" s="399">
        <f t="shared" ref="C81:H81" si="19">(C80-C79)/C79</f>
        <v>4.5964413542719164E-2</v>
      </c>
      <c r="D81" s="399">
        <f t="shared" si="19"/>
        <v>4.2259336485063685E-2</v>
      </c>
      <c r="E81" s="399">
        <f t="shared" si="19"/>
        <v>0.15603502188868043</v>
      </c>
      <c r="F81" s="399">
        <f t="shared" si="19"/>
        <v>2.0426287744227355E-2</v>
      </c>
      <c r="G81" s="399">
        <f t="shared" si="19"/>
        <v>1.052248246252923E-2</v>
      </c>
      <c r="H81" s="399">
        <f t="shared" si="19"/>
        <v>0.34330278179771667</v>
      </c>
      <c r="I81" s="400"/>
      <c r="J81" s="401"/>
    </row>
    <row r="82" spans="1:15">
      <c r="A82" s="586" t="s">
        <v>334</v>
      </c>
      <c r="B82" s="586"/>
      <c r="C82" s="73"/>
      <c r="D82" s="73"/>
      <c r="E82" s="73"/>
      <c r="F82" s="73"/>
      <c r="G82" s="73"/>
      <c r="H82" s="73"/>
      <c r="I82" s="71"/>
      <c r="J82" s="74"/>
    </row>
    <row r="83" spans="1:15">
      <c r="A83" s="25"/>
      <c r="B83" s="145"/>
      <c r="C83" s="20"/>
      <c r="D83" s="20"/>
      <c r="E83" s="20"/>
      <c r="F83" s="20"/>
      <c r="G83" s="20"/>
      <c r="H83" s="124"/>
      <c r="I83" s="19"/>
      <c r="J83" s="22"/>
    </row>
    <row r="84" spans="1:15">
      <c r="A84" s="25"/>
      <c r="B84" s="145"/>
      <c r="C84" s="20"/>
      <c r="D84" s="20"/>
      <c r="E84" s="20"/>
      <c r="F84" s="20"/>
      <c r="G84" s="20"/>
      <c r="H84" s="124"/>
      <c r="I84" s="19"/>
      <c r="J84" s="22"/>
    </row>
    <row r="85" spans="1:15">
      <c r="A85" s="25"/>
      <c r="B85" s="145"/>
      <c r="C85" s="20"/>
      <c r="D85" s="20"/>
      <c r="E85" s="20"/>
      <c r="F85" s="20"/>
      <c r="G85" s="20"/>
      <c r="H85" s="124"/>
      <c r="I85" s="19"/>
      <c r="J85" s="22"/>
    </row>
    <row r="86" spans="1:15">
      <c r="A86" s="25"/>
      <c r="B86" s="145"/>
      <c r="C86" s="20"/>
      <c r="D86" s="20"/>
      <c r="E86" s="20"/>
      <c r="F86" s="20"/>
      <c r="G86" s="20"/>
      <c r="H86" s="124"/>
      <c r="I86" s="19"/>
      <c r="J86" s="22"/>
    </row>
    <row r="87" spans="1:15">
      <c r="A87" s="25"/>
      <c r="B87" s="145"/>
      <c r="C87" s="20"/>
      <c r="D87" s="20"/>
      <c r="E87" s="20"/>
      <c r="F87" s="20"/>
      <c r="G87" s="20"/>
      <c r="H87" s="124"/>
      <c r="I87" s="145"/>
      <c r="J87" s="20"/>
      <c r="K87" s="20"/>
      <c r="L87" s="20"/>
      <c r="M87" s="20"/>
      <c r="N87" s="20"/>
      <c r="O87" s="124"/>
    </row>
    <row r="88" spans="1:15">
      <c r="A88" s="25"/>
      <c r="B88" s="145"/>
      <c r="C88" s="20"/>
      <c r="D88" s="20"/>
      <c r="E88" s="20"/>
      <c r="F88" s="20"/>
      <c r="G88" s="20"/>
      <c r="H88" s="124"/>
      <c r="I88" s="19"/>
      <c r="J88" s="22"/>
    </row>
    <row r="89" spans="1:15">
      <c r="A89" s="27"/>
      <c r="B89" s="146"/>
      <c r="C89" s="20"/>
      <c r="D89" s="20"/>
      <c r="E89" s="20"/>
      <c r="F89" s="20"/>
      <c r="G89" s="20"/>
      <c r="H89" s="124"/>
      <c r="I89" s="19"/>
      <c r="J89" s="21"/>
    </row>
    <row r="90" spans="1:15">
      <c r="A90" s="25"/>
      <c r="B90" s="145"/>
      <c r="C90" s="20"/>
      <c r="D90" s="20"/>
      <c r="E90" s="20"/>
      <c r="F90" s="20"/>
      <c r="G90" s="20"/>
      <c r="H90" s="124"/>
      <c r="I90" s="19"/>
      <c r="J90" s="22"/>
    </row>
    <row r="91" spans="1:15">
      <c r="A91" s="25"/>
      <c r="B91" s="145"/>
      <c r="C91" s="20"/>
      <c r="D91" s="20"/>
      <c r="E91" s="20"/>
      <c r="F91" s="20"/>
      <c r="G91" s="20"/>
      <c r="H91" s="124"/>
      <c r="I91" s="19"/>
      <c r="J91" s="22"/>
    </row>
    <row r="92" spans="1:15">
      <c r="A92" s="25"/>
      <c r="B92" s="145"/>
      <c r="C92" s="20"/>
      <c r="D92" s="20"/>
      <c r="E92" s="20"/>
      <c r="F92" s="20"/>
      <c r="G92" s="20"/>
      <c r="H92" s="124"/>
      <c r="I92" s="19"/>
      <c r="J92" s="22"/>
    </row>
    <row r="93" spans="1:15">
      <c r="A93" s="25"/>
      <c r="B93" s="145"/>
      <c r="C93" s="20"/>
      <c r="D93" s="20"/>
      <c r="E93" s="20"/>
      <c r="F93" s="20"/>
      <c r="G93" s="20"/>
      <c r="H93" s="124"/>
      <c r="I93" s="19"/>
      <c r="J93" s="22"/>
    </row>
    <row r="94" spans="1:15">
      <c r="A94" s="25"/>
      <c r="B94" s="145"/>
      <c r="C94" s="20"/>
      <c r="D94" s="20"/>
      <c r="E94" s="20"/>
      <c r="F94" s="20"/>
      <c r="G94" s="20"/>
      <c r="H94" s="124"/>
      <c r="I94" s="19"/>
      <c r="J94" s="22"/>
    </row>
    <row r="95" spans="1:15">
      <c r="A95" s="27"/>
      <c r="B95" s="146"/>
      <c r="C95" s="20"/>
      <c r="D95" s="20"/>
      <c r="E95" s="20"/>
      <c r="F95" s="20"/>
      <c r="G95" s="20"/>
      <c r="H95" s="124"/>
      <c r="I95" s="19"/>
      <c r="J95" s="21"/>
    </row>
    <row r="96" spans="1:15">
      <c r="A96" s="25"/>
      <c r="B96" s="145"/>
      <c r="C96" s="20"/>
      <c r="D96" s="20"/>
      <c r="E96" s="20"/>
      <c r="F96" s="20"/>
      <c r="G96" s="20"/>
      <c r="H96" s="124"/>
      <c r="I96" s="19"/>
      <c r="J96" s="22"/>
    </row>
    <row r="97" spans="1:10">
      <c r="A97" s="25"/>
      <c r="B97" s="145"/>
      <c r="C97" s="20"/>
      <c r="D97" s="20"/>
      <c r="E97" s="20"/>
      <c r="F97" s="20"/>
      <c r="G97" s="20"/>
      <c r="H97" s="124"/>
      <c r="I97" s="19"/>
      <c r="J97" s="22"/>
    </row>
    <row r="98" spans="1:10">
      <c r="A98" s="25"/>
      <c r="B98" s="145"/>
      <c r="C98" s="20"/>
      <c r="D98" s="20"/>
      <c r="E98" s="20"/>
      <c r="F98" s="20"/>
      <c r="G98" s="20"/>
      <c r="H98" s="124"/>
      <c r="I98" s="19"/>
      <c r="J98" s="22"/>
    </row>
    <row r="99" spans="1:10">
      <c r="A99" s="25"/>
      <c r="B99" s="145"/>
      <c r="C99" s="20"/>
      <c r="D99" s="20"/>
      <c r="E99" s="20"/>
      <c r="F99" s="20"/>
      <c r="G99" s="20"/>
      <c r="H99" s="124"/>
      <c r="I99" s="19"/>
      <c r="J99" s="22"/>
    </row>
    <row r="100" spans="1:10">
      <c r="A100" s="25"/>
      <c r="B100" s="145"/>
      <c r="C100" s="20"/>
      <c r="D100" s="20"/>
      <c r="E100" s="20"/>
      <c r="F100" s="20"/>
      <c r="G100" s="20"/>
      <c r="H100" s="124"/>
      <c r="I100" s="19"/>
      <c r="J100" s="22"/>
    </row>
    <row r="101" spans="1:10">
      <c r="A101" s="25"/>
      <c r="B101" s="145"/>
      <c r="C101" s="20"/>
      <c r="D101" s="20"/>
      <c r="E101" s="20"/>
      <c r="F101" s="20"/>
      <c r="G101" s="20"/>
      <c r="H101" s="124"/>
      <c r="I101" s="19"/>
      <c r="J101" s="22"/>
    </row>
    <row r="102" spans="1:10">
      <c r="A102" s="27"/>
      <c r="B102" s="146"/>
      <c r="C102" s="20"/>
      <c r="D102" s="20"/>
      <c r="E102" s="20"/>
      <c r="F102" s="20"/>
      <c r="G102" s="20"/>
      <c r="H102" s="124"/>
      <c r="I102" s="19"/>
      <c r="J102" s="21"/>
    </row>
    <row r="103" spans="1:10">
      <c r="A103" s="25"/>
      <c r="B103" s="145"/>
      <c r="C103" s="20"/>
      <c r="D103" s="20"/>
      <c r="E103" s="20"/>
      <c r="F103" s="20"/>
      <c r="G103" s="20"/>
      <c r="H103" s="124"/>
      <c r="I103" s="19"/>
      <c r="J103" s="22"/>
    </row>
    <row r="104" spans="1:10">
      <c r="A104" s="25"/>
      <c r="B104" s="145"/>
      <c r="C104" s="20"/>
      <c r="D104" s="20"/>
      <c r="E104" s="20"/>
      <c r="F104" s="20"/>
      <c r="G104" s="20"/>
      <c r="H104" s="124"/>
      <c r="I104" s="19"/>
      <c r="J104" s="22"/>
    </row>
    <row r="105" spans="1:10">
      <c r="A105" s="25"/>
      <c r="B105" s="145"/>
      <c r="C105" s="20"/>
      <c r="D105" s="20"/>
      <c r="E105" s="20"/>
      <c r="F105" s="20"/>
      <c r="G105" s="20"/>
      <c r="H105" s="124"/>
      <c r="I105" s="19"/>
      <c r="J105" s="22"/>
    </row>
    <row r="106" spans="1:10">
      <c r="A106" s="25"/>
      <c r="B106" s="145"/>
      <c r="C106" s="20"/>
      <c r="D106" s="20"/>
      <c r="E106" s="20"/>
      <c r="F106" s="20"/>
      <c r="G106" s="20"/>
      <c r="H106" s="124"/>
      <c r="I106" s="19"/>
      <c r="J106" s="22"/>
    </row>
    <row r="107" spans="1:10">
      <c r="A107" s="25"/>
      <c r="B107" s="145"/>
      <c r="C107" s="20"/>
      <c r="D107" s="20"/>
      <c r="E107" s="20"/>
      <c r="F107" s="20"/>
      <c r="G107" s="20"/>
      <c r="H107" s="124"/>
      <c r="I107" s="19"/>
      <c r="J107" s="22"/>
    </row>
    <row r="108" spans="1:10">
      <c r="A108" s="27"/>
      <c r="B108" s="146"/>
      <c r="C108" s="20"/>
      <c r="D108" s="20"/>
      <c r="E108" s="20"/>
      <c r="F108" s="20"/>
      <c r="G108" s="20"/>
      <c r="H108" s="124"/>
      <c r="I108" s="19"/>
      <c r="J108" s="22"/>
    </row>
    <row r="109" spans="1:10">
      <c r="A109" s="25"/>
      <c r="B109" s="145"/>
      <c r="C109" s="20"/>
      <c r="D109" s="20"/>
      <c r="E109" s="20"/>
      <c r="F109" s="20"/>
      <c r="G109" s="20"/>
      <c r="H109" s="124"/>
      <c r="I109" s="19"/>
      <c r="J109" s="21"/>
    </row>
    <row r="110" spans="1:10">
      <c r="A110" s="25"/>
      <c r="B110" s="145"/>
      <c r="C110" s="20"/>
      <c r="D110" s="20"/>
      <c r="E110" s="20"/>
      <c r="F110" s="20"/>
      <c r="G110" s="20"/>
      <c r="H110" s="124"/>
      <c r="I110" s="19"/>
      <c r="J110" s="22"/>
    </row>
    <row r="111" spans="1:10">
      <c r="A111" s="27"/>
      <c r="B111" s="146"/>
      <c r="C111" s="20"/>
      <c r="D111" s="20"/>
      <c r="E111" s="20"/>
      <c r="F111" s="20"/>
      <c r="G111" s="20"/>
      <c r="H111" s="124"/>
      <c r="I111" s="19"/>
      <c r="J111" s="22"/>
    </row>
    <row r="112" spans="1:10">
      <c r="A112" s="25"/>
      <c r="B112" s="145"/>
      <c r="C112" s="20"/>
      <c r="D112" s="20"/>
      <c r="E112" s="20"/>
      <c r="F112" s="20"/>
      <c r="G112" s="20"/>
      <c r="H112" s="124"/>
      <c r="I112" s="19"/>
      <c r="J112" s="22"/>
    </row>
    <row r="113" spans="1:10">
      <c r="A113" s="25"/>
      <c r="B113" s="145"/>
      <c r="C113" s="20"/>
      <c r="D113" s="20"/>
      <c r="E113" s="20"/>
      <c r="F113" s="20"/>
      <c r="G113" s="20"/>
      <c r="H113" s="124"/>
      <c r="I113" s="19"/>
      <c r="J113" s="22"/>
    </row>
    <row r="114" spans="1:10">
      <c r="A114" s="25"/>
      <c r="B114" s="145"/>
      <c r="C114" s="20"/>
      <c r="D114" s="20"/>
      <c r="E114" s="20"/>
      <c r="F114" s="20"/>
      <c r="G114" s="20"/>
      <c r="H114" s="124"/>
      <c r="I114" s="19"/>
      <c r="J114" s="22"/>
    </row>
    <row r="115" spans="1:10">
      <c r="A115" s="25"/>
      <c r="B115" s="145"/>
      <c r="C115" s="20"/>
      <c r="D115" s="20"/>
      <c r="E115" s="20"/>
      <c r="F115" s="20"/>
      <c r="G115" s="20"/>
      <c r="H115" s="124"/>
      <c r="I115" s="19"/>
      <c r="J115" s="22"/>
    </row>
    <row r="116" spans="1:10">
      <c r="A116" s="25"/>
      <c r="B116" s="145"/>
      <c r="C116" s="20"/>
      <c r="D116" s="20"/>
      <c r="E116" s="20"/>
      <c r="F116" s="20"/>
      <c r="G116" s="20"/>
      <c r="H116" s="124"/>
      <c r="I116" s="19"/>
      <c r="J116" s="22"/>
    </row>
    <row r="117" spans="1:10">
      <c r="A117" s="25"/>
      <c r="B117" s="145"/>
      <c r="C117" s="20"/>
      <c r="D117" s="20"/>
      <c r="E117" s="20"/>
      <c r="F117" s="20"/>
      <c r="G117" s="20"/>
      <c r="H117" s="124"/>
      <c r="I117" s="19"/>
      <c r="J117" s="22"/>
    </row>
    <row r="118" spans="1:10">
      <c r="A118" s="30"/>
      <c r="B118" s="144"/>
      <c r="C118" s="31"/>
      <c r="D118" s="31"/>
      <c r="E118" s="31"/>
      <c r="F118" s="31"/>
      <c r="G118" s="31"/>
      <c r="H118" s="157"/>
      <c r="I118" s="19"/>
      <c r="J118" s="21"/>
    </row>
    <row r="119" spans="1:10">
      <c r="A119" s="25"/>
      <c r="B119" s="145"/>
      <c r="C119" s="20"/>
      <c r="D119" s="20"/>
      <c r="E119" s="20"/>
      <c r="F119" s="20"/>
      <c r="G119" s="20"/>
      <c r="H119" s="124"/>
      <c r="I119" s="19"/>
      <c r="J119" s="22"/>
    </row>
    <row r="120" spans="1:10">
      <c r="A120" s="27"/>
      <c r="B120" s="146"/>
      <c r="C120" s="20"/>
      <c r="D120" s="20"/>
      <c r="E120" s="20"/>
      <c r="F120" s="20"/>
      <c r="G120" s="20"/>
      <c r="H120" s="124"/>
      <c r="I120" s="19"/>
      <c r="J120" s="22"/>
    </row>
    <row r="121" spans="1:10">
      <c r="A121" s="25"/>
      <c r="B121" s="145"/>
      <c r="C121" s="20"/>
      <c r="D121" s="20"/>
      <c r="E121" s="20"/>
      <c r="F121" s="20"/>
      <c r="G121" s="20"/>
      <c r="H121" s="124"/>
      <c r="I121" s="19"/>
      <c r="J121" s="22"/>
    </row>
    <row r="122" spans="1:10">
      <c r="A122" s="25"/>
      <c r="B122" s="145"/>
      <c r="C122" s="20"/>
      <c r="D122" s="20"/>
      <c r="E122" s="20"/>
      <c r="F122" s="20"/>
      <c r="G122" s="20"/>
      <c r="H122" s="124"/>
      <c r="I122" s="19"/>
      <c r="J122" s="22"/>
    </row>
    <row r="123" spans="1:10">
      <c r="A123" s="25"/>
      <c r="B123" s="145"/>
      <c r="C123" s="20"/>
      <c r="D123" s="20"/>
      <c r="E123" s="20"/>
      <c r="F123" s="20"/>
      <c r="G123" s="20"/>
      <c r="H123" s="124"/>
      <c r="I123" s="19"/>
      <c r="J123" s="21"/>
    </row>
    <row r="124" spans="1:10">
      <c r="A124" s="30"/>
      <c r="B124" s="144"/>
      <c r="C124" s="31"/>
      <c r="D124" s="31"/>
      <c r="E124" s="31"/>
      <c r="F124" s="31"/>
      <c r="G124" s="31"/>
      <c r="H124" s="157"/>
      <c r="I124" s="19"/>
      <c r="J124" s="22"/>
    </row>
    <row r="125" spans="1:10">
      <c r="A125" s="25"/>
      <c r="B125" s="145"/>
      <c r="C125" s="20"/>
      <c r="D125" s="20"/>
      <c r="E125" s="20"/>
      <c r="F125" s="20"/>
      <c r="G125" s="20"/>
      <c r="H125" s="124"/>
      <c r="I125" s="19"/>
      <c r="J125" s="22"/>
    </row>
    <row r="126" spans="1:10">
      <c r="A126" s="27"/>
      <c r="B126" s="146"/>
      <c r="C126" s="20"/>
      <c r="D126" s="20"/>
      <c r="E126" s="20"/>
      <c r="F126" s="20"/>
      <c r="G126" s="20"/>
      <c r="H126" s="124"/>
      <c r="I126" s="19"/>
      <c r="J126" s="22"/>
    </row>
    <row r="127" spans="1:10">
      <c r="A127" s="25"/>
      <c r="B127" s="145"/>
      <c r="C127" s="20"/>
      <c r="D127" s="20"/>
      <c r="E127" s="20"/>
      <c r="F127" s="20"/>
      <c r="G127" s="20"/>
      <c r="H127" s="124"/>
      <c r="I127" s="19"/>
      <c r="J127" s="22"/>
    </row>
    <row r="128" spans="1:10">
      <c r="A128" s="25"/>
      <c r="B128" s="145"/>
      <c r="C128" s="20"/>
      <c r="D128" s="20"/>
      <c r="E128" s="20"/>
      <c r="F128" s="20"/>
      <c r="G128" s="20"/>
      <c r="H128" s="124"/>
      <c r="I128" s="19"/>
      <c r="J128" s="22"/>
    </row>
    <row r="129" spans="1:10">
      <c r="A129" s="25"/>
      <c r="B129" s="145"/>
      <c r="C129" s="20"/>
      <c r="D129" s="20"/>
      <c r="E129" s="20"/>
      <c r="F129" s="20"/>
      <c r="G129" s="20"/>
      <c r="H129" s="124"/>
      <c r="I129" s="19"/>
      <c r="J129" s="21"/>
    </row>
    <row r="130" spans="1:10">
      <c r="A130" s="30"/>
      <c r="B130" s="144"/>
      <c r="C130" s="31"/>
      <c r="D130" s="31"/>
      <c r="E130" s="31"/>
      <c r="F130" s="31"/>
      <c r="G130" s="31"/>
      <c r="H130" s="157"/>
      <c r="I130" s="19"/>
      <c r="J130" s="22"/>
    </row>
    <row r="131" spans="1:10">
      <c r="A131" s="25"/>
      <c r="B131" s="145"/>
      <c r="C131" s="20"/>
      <c r="D131" s="20"/>
      <c r="E131" s="20"/>
      <c r="F131" s="20"/>
      <c r="G131" s="20"/>
      <c r="H131" s="124"/>
      <c r="I131" s="19"/>
      <c r="J131" s="22"/>
    </row>
    <row r="132" spans="1:10">
      <c r="A132" s="27"/>
      <c r="B132" s="146"/>
      <c r="C132" s="20"/>
      <c r="D132" s="20"/>
      <c r="E132" s="20"/>
      <c r="F132" s="20"/>
      <c r="G132" s="20"/>
      <c r="H132" s="124"/>
      <c r="I132" s="19"/>
      <c r="J132" s="22"/>
    </row>
    <row r="133" spans="1:10">
      <c r="A133" s="25"/>
      <c r="B133" s="145"/>
      <c r="C133" s="20"/>
      <c r="D133" s="20"/>
      <c r="E133" s="20"/>
      <c r="F133" s="20"/>
      <c r="G133" s="20"/>
      <c r="H133" s="124"/>
      <c r="I133" s="19"/>
      <c r="J133" s="22"/>
    </row>
    <row r="134" spans="1:10">
      <c r="A134" s="25"/>
      <c r="B134" s="145"/>
      <c r="C134" s="20"/>
      <c r="D134" s="20"/>
      <c r="E134" s="20"/>
      <c r="F134" s="20"/>
      <c r="G134" s="20"/>
      <c r="H134" s="124"/>
      <c r="I134" s="19"/>
      <c r="J134" s="22"/>
    </row>
    <row r="135" spans="1:10">
      <c r="A135" s="25"/>
      <c r="B135" s="145"/>
      <c r="C135" s="20"/>
      <c r="D135" s="20"/>
      <c r="E135" s="20"/>
      <c r="F135" s="20"/>
      <c r="G135" s="20"/>
      <c r="H135" s="124"/>
      <c r="I135" s="19"/>
      <c r="J135" s="22"/>
    </row>
    <row r="136" spans="1:10">
      <c r="A136" s="25"/>
      <c r="B136" s="145"/>
      <c r="C136" s="20"/>
      <c r="D136" s="20"/>
      <c r="E136" s="20"/>
      <c r="F136" s="20"/>
      <c r="G136" s="20"/>
      <c r="H136" s="124"/>
      <c r="I136" s="19"/>
      <c r="J136" s="22"/>
    </row>
    <row r="137" spans="1:10">
      <c r="A137" s="25"/>
      <c r="B137" s="145"/>
      <c r="C137" s="20"/>
      <c r="D137" s="20"/>
      <c r="E137" s="20"/>
      <c r="F137" s="20"/>
      <c r="G137" s="20"/>
      <c r="H137" s="124"/>
      <c r="I137" s="19"/>
      <c r="J137" s="21"/>
    </row>
    <row r="138" spans="1:10">
      <c r="A138" s="30"/>
      <c r="B138" s="144"/>
      <c r="C138" s="31"/>
      <c r="D138" s="31"/>
      <c r="E138" s="31"/>
      <c r="F138" s="31"/>
      <c r="G138" s="31"/>
      <c r="H138" s="157"/>
      <c r="I138" s="19"/>
      <c r="J138" s="22"/>
    </row>
    <row r="139" spans="1:10">
      <c r="A139" s="25"/>
      <c r="B139" s="145"/>
      <c r="C139" s="20"/>
      <c r="D139" s="20"/>
      <c r="E139" s="20"/>
      <c r="F139" s="20"/>
      <c r="G139" s="20"/>
      <c r="H139" s="124"/>
      <c r="I139" s="19"/>
      <c r="J139" s="22"/>
    </row>
    <row r="140" spans="1:10">
      <c r="A140" s="27"/>
      <c r="B140" s="146"/>
      <c r="C140" s="20"/>
      <c r="D140" s="20"/>
      <c r="E140" s="20"/>
      <c r="F140" s="20"/>
      <c r="G140" s="20"/>
      <c r="H140" s="124"/>
      <c r="I140" s="19"/>
      <c r="J140" s="22"/>
    </row>
    <row r="141" spans="1:10">
      <c r="A141" s="25"/>
      <c r="B141" s="145"/>
      <c r="C141" s="20"/>
      <c r="D141" s="20"/>
      <c r="E141" s="20"/>
      <c r="F141" s="20"/>
      <c r="G141" s="20"/>
      <c r="H141" s="124"/>
      <c r="I141" s="19"/>
      <c r="J141" s="22"/>
    </row>
    <row r="142" spans="1:10">
      <c r="A142" s="25"/>
      <c r="B142" s="145"/>
      <c r="C142" s="20"/>
      <c r="D142" s="20"/>
      <c r="E142" s="20"/>
      <c r="F142" s="20"/>
      <c r="G142" s="20"/>
      <c r="H142" s="124"/>
      <c r="I142" s="19"/>
      <c r="J142" s="22"/>
    </row>
    <row r="143" spans="1:10">
      <c r="A143" s="25"/>
      <c r="B143" s="145"/>
      <c r="C143" s="20"/>
      <c r="D143" s="20"/>
      <c r="E143" s="20"/>
      <c r="F143" s="20"/>
      <c r="G143" s="20"/>
      <c r="H143" s="124"/>
      <c r="I143" s="19"/>
      <c r="J143" s="21"/>
    </row>
    <row r="144" spans="1:10">
      <c r="A144" s="30"/>
      <c r="B144" s="144"/>
      <c r="C144" s="31"/>
      <c r="D144" s="31"/>
      <c r="E144" s="31"/>
      <c r="F144" s="31"/>
      <c r="G144" s="31"/>
      <c r="H144" s="157"/>
      <c r="I144" s="19"/>
      <c r="J144" s="22"/>
    </row>
    <row r="145" spans="1:10">
      <c r="A145" s="25"/>
      <c r="B145" s="145"/>
      <c r="C145" s="20"/>
      <c r="D145" s="20"/>
      <c r="E145" s="20"/>
      <c r="F145" s="20"/>
      <c r="G145" s="20"/>
      <c r="H145" s="124"/>
      <c r="I145" s="19"/>
      <c r="J145" s="22"/>
    </row>
    <row r="146" spans="1:10">
      <c r="A146" s="27"/>
      <c r="B146" s="146"/>
      <c r="C146" s="20"/>
      <c r="D146" s="20"/>
      <c r="E146" s="20"/>
      <c r="F146" s="20"/>
      <c r="G146" s="20"/>
      <c r="H146" s="124"/>
      <c r="I146" s="19"/>
      <c r="J146" s="22"/>
    </row>
    <row r="147" spans="1:10">
      <c r="A147" s="25"/>
      <c r="B147" s="145"/>
      <c r="C147" s="20"/>
      <c r="D147" s="20"/>
      <c r="E147" s="20"/>
      <c r="F147" s="20"/>
      <c r="G147" s="20"/>
      <c r="H147" s="124"/>
      <c r="I147" s="19"/>
      <c r="J147" s="22"/>
    </row>
    <row r="148" spans="1:10">
      <c r="A148" s="25"/>
      <c r="B148" s="145"/>
      <c r="C148" s="20"/>
      <c r="D148" s="20"/>
      <c r="E148" s="20"/>
      <c r="F148" s="20"/>
      <c r="G148" s="20"/>
      <c r="H148" s="124"/>
      <c r="I148" s="19"/>
      <c r="J148" s="22"/>
    </row>
    <row r="149" spans="1:10">
      <c r="A149" s="25"/>
      <c r="B149" s="145"/>
      <c r="C149" s="20"/>
      <c r="D149" s="20"/>
      <c r="E149" s="20"/>
      <c r="F149" s="20"/>
      <c r="G149" s="20"/>
      <c r="H149" s="124"/>
      <c r="I149" s="19"/>
      <c r="J149" s="22"/>
    </row>
    <row r="150" spans="1:10">
      <c r="A150" s="25"/>
      <c r="B150" s="145"/>
      <c r="C150" s="20"/>
      <c r="D150" s="20"/>
      <c r="E150" s="20"/>
      <c r="F150" s="20"/>
      <c r="G150" s="20"/>
      <c r="H150" s="124"/>
      <c r="I150" s="19"/>
      <c r="J150" s="22"/>
    </row>
    <row r="151" spans="1:10">
      <c r="A151" s="25"/>
      <c r="B151" s="145"/>
      <c r="C151" s="20"/>
      <c r="D151" s="20"/>
      <c r="E151" s="20"/>
      <c r="F151" s="20"/>
      <c r="G151" s="20"/>
      <c r="H151" s="124"/>
      <c r="I151" s="19"/>
      <c r="J151" s="22"/>
    </row>
    <row r="152" spans="1:10">
      <c r="A152" s="25"/>
      <c r="B152" s="145"/>
      <c r="C152" s="20"/>
      <c r="D152" s="20"/>
      <c r="E152" s="20"/>
      <c r="F152" s="20"/>
      <c r="G152" s="20"/>
      <c r="H152" s="124"/>
      <c r="I152" s="19"/>
      <c r="J152" s="22"/>
    </row>
    <row r="153" spans="1:10">
      <c r="A153" s="25"/>
      <c r="B153" s="145"/>
      <c r="C153" s="20"/>
      <c r="D153" s="20"/>
      <c r="E153" s="20"/>
      <c r="F153" s="20"/>
      <c r="G153" s="20"/>
      <c r="H153" s="124"/>
      <c r="I153" s="19"/>
      <c r="J153" s="21"/>
    </row>
    <row r="154" spans="1:10">
      <c r="A154" s="25"/>
      <c r="B154" s="145"/>
      <c r="C154" s="20"/>
      <c r="D154" s="20"/>
      <c r="E154" s="20"/>
      <c r="F154" s="20"/>
      <c r="G154" s="20"/>
      <c r="H154" s="124"/>
      <c r="I154" s="19"/>
      <c r="J154" s="22"/>
    </row>
    <row r="155" spans="1:10">
      <c r="A155" s="25"/>
      <c r="B155" s="145"/>
      <c r="C155" s="20"/>
      <c r="D155" s="20"/>
      <c r="E155" s="20"/>
      <c r="F155" s="20"/>
      <c r="G155" s="20"/>
      <c r="H155" s="124"/>
      <c r="I155" s="19"/>
      <c r="J155" s="22"/>
    </row>
    <row r="156" spans="1:10">
      <c r="A156" s="30"/>
      <c r="B156" s="144"/>
      <c r="C156" s="31"/>
      <c r="D156" s="31"/>
      <c r="E156" s="31"/>
      <c r="F156" s="31"/>
      <c r="G156" s="31"/>
      <c r="H156" s="157"/>
      <c r="I156" s="19"/>
      <c r="J156" s="22"/>
    </row>
    <row r="157" spans="1:10">
      <c r="A157" s="25"/>
      <c r="B157" s="145"/>
      <c r="C157" s="20"/>
      <c r="D157" s="20"/>
      <c r="E157" s="20"/>
      <c r="F157" s="20"/>
      <c r="G157" s="20"/>
      <c r="H157" s="124"/>
      <c r="I157" s="19"/>
      <c r="J157" s="22"/>
    </row>
    <row r="158" spans="1:10">
      <c r="A158" s="27"/>
      <c r="B158" s="146"/>
      <c r="C158" s="20"/>
      <c r="D158" s="20"/>
      <c r="E158" s="20"/>
      <c r="F158" s="20"/>
      <c r="G158" s="20"/>
      <c r="H158" s="124"/>
      <c r="I158" s="19"/>
      <c r="J158" s="22"/>
    </row>
    <row r="159" spans="1:10">
      <c r="A159" s="25"/>
      <c r="B159" s="145"/>
      <c r="C159" s="20"/>
      <c r="D159" s="20"/>
      <c r="E159" s="20"/>
      <c r="F159" s="20"/>
      <c r="G159" s="20"/>
      <c r="H159" s="124"/>
      <c r="I159" s="19"/>
      <c r="J159" s="22"/>
    </row>
    <row r="160" spans="1:10">
      <c r="A160" s="25"/>
      <c r="B160" s="145"/>
      <c r="C160" s="20"/>
      <c r="D160" s="20"/>
      <c r="E160" s="20"/>
      <c r="F160" s="20"/>
      <c r="G160" s="20"/>
      <c r="H160" s="124"/>
      <c r="I160" s="19"/>
      <c r="J160" s="22"/>
    </row>
    <row r="161" spans="1:10">
      <c r="A161" s="25"/>
      <c r="B161" s="145"/>
      <c r="C161" s="20"/>
      <c r="D161" s="20"/>
      <c r="E161" s="20"/>
      <c r="F161" s="20"/>
      <c r="G161" s="20"/>
      <c r="H161" s="124"/>
      <c r="I161" s="19"/>
      <c r="J161" s="22"/>
    </row>
    <row r="162" spans="1:10">
      <c r="A162" s="25"/>
      <c r="B162" s="145"/>
      <c r="C162" s="20"/>
      <c r="D162" s="20"/>
      <c r="E162" s="20"/>
      <c r="F162" s="20"/>
      <c r="G162" s="20"/>
      <c r="H162" s="124"/>
      <c r="I162" s="19"/>
      <c r="J162" s="22"/>
    </row>
    <row r="163" spans="1:10">
      <c r="A163" s="25"/>
      <c r="B163" s="145"/>
      <c r="C163" s="20"/>
      <c r="D163" s="20"/>
      <c r="E163" s="20"/>
      <c r="F163" s="20"/>
      <c r="G163" s="20"/>
      <c r="H163" s="124"/>
      <c r="I163" s="19"/>
      <c r="J163" s="22"/>
    </row>
    <row r="164" spans="1:10">
      <c r="A164" s="25"/>
      <c r="B164" s="145"/>
      <c r="C164" s="20"/>
      <c r="D164" s="20"/>
      <c r="E164" s="20"/>
      <c r="F164" s="20"/>
      <c r="G164" s="20"/>
      <c r="H164" s="124"/>
      <c r="I164" s="19"/>
      <c r="J164" s="22"/>
    </row>
    <row r="165" spans="1:10">
      <c r="A165" s="25"/>
      <c r="B165" s="145"/>
      <c r="C165" s="20"/>
      <c r="D165" s="20"/>
      <c r="E165" s="20"/>
      <c r="F165" s="20"/>
      <c r="G165" s="20"/>
      <c r="H165" s="124"/>
      <c r="I165" s="19"/>
      <c r="J165" s="22"/>
    </row>
    <row r="166" spans="1:10">
      <c r="A166" s="25"/>
      <c r="B166" s="145"/>
      <c r="C166" s="20"/>
      <c r="D166" s="20"/>
      <c r="E166" s="20"/>
      <c r="F166" s="20"/>
      <c r="G166" s="20"/>
      <c r="H166" s="124"/>
      <c r="I166" s="19"/>
      <c r="J166" s="21"/>
    </row>
    <row r="167" spans="1:10">
      <c r="A167" s="25"/>
      <c r="B167" s="145"/>
      <c r="C167" s="20"/>
      <c r="D167" s="20"/>
      <c r="E167" s="20"/>
      <c r="F167" s="20"/>
      <c r="G167" s="20"/>
      <c r="H167" s="124"/>
      <c r="I167" s="19"/>
      <c r="J167" s="22"/>
    </row>
    <row r="168" spans="1:10">
      <c r="A168" s="25"/>
      <c r="B168" s="145"/>
      <c r="C168" s="20"/>
      <c r="D168" s="20"/>
      <c r="E168" s="20"/>
      <c r="F168" s="20"/>
      <c r="G168" s="20"/>
      <c r="H168" s="124"/>
      <c r="I168" s="19"/>
      <c r="J168" s="22"/>
    </row>
    <row r="169" spans="1:10">
      <c r="A169" s="30"/>
      <c r="B169" s="144"/>
      <c r="C169" s="31"/>
      <c r="D169" s="31"/>
      <c r="E169" s="31"/>
      <c r="F169" s="31"/>
      <c r="G169" s="31"/>
      <c r="H169" s="157"/>
      <c r="I169" s="19"/>
      <c r="J169" s="22"/>
    </row>
    <row r="170" spans="1:10">
      <c r="A170" s="25"/>
      <c r="B170" s="145"/>
      <c r="C170" s="20"/>
      <c r="D170" s="20"/>
      <c r="E170" s="20"/>
      <c r="F170" s="20"/>
      <c r="G170" s="20"/>
      <c r="H170" s="124"/>
      <c r="I170" s="19"/>
      <c r="J170" s="22"/>
    </row>
    <row r="171" spans="1:10">
      <c r="A171" s="27"/>
      <c r="B171" s="146"/>
      <c r="C171" s="20"/>
      <c r="D171" s="20"/>
      <c r="E171" s="20"/>
      <c r="F171" s="20"/>
      <c r="G171" s="20"/>
      <c r="H171" s="124"/>
      <c r="I171" s="19"/>
      <c r="J171" s="22"/>
    </row>
    <row r="172" spans="1:10">
      <c r="A172" s="25"/>
      <c r="B172" s="145"/>
      <c r="C172" s="20"/>
      <c r="D172" s="20"/>
      <c r="E172" s="20"/>
      <c r="F172" s="20"/>
      <c r="G172" s="20"/>
      <c r="H172" s="124"/>
      <c r="I172" s="19"/>
      <c r="J172" s="22"/>
    </row>
    <row r="173" spans="1:10">
      <c r="A173" s="25"/>
      <c r="B173" s="145"/>
      <c r="C173" s="20"/>
      <c r="D173" s="20"/>
      <c r="E173" s="20"/>
      <c r="F173" s="20"/>
      <c r="G173" s="20"/>
      <c r="H173" s="124"/>
      <c r="I173" s="19"/>
      <c r="J173" s="22"/>
    </row>
    <row r="174" spans="1:10">
      <c r="A174" s="25"/>
      <c r="B174" s="145"/>
      <c r="C174" s="20"/>
      <c r="D174" s="20"/>
      <c r="E174" s="20"/>
      <c r="F174" s="20"/>
      <c r="G174" s="20"/>
      <c r="H174" s="124"/>
      <c r="I174" s="19"/>
      <c r="J174" s="21"/>
    </row>
    <row r="175" spans="1:10">
      <c r="A175" s="25"/>
      <c r="B175" s="145"/>
      <c r="C175" s="20"/>
      <c r="D175" s="20"/>
      <c r="E175" s="20"/>
      <c r="F175" s="20"/>
      <c r="G175" s="20"/>
      <c r="H175" s="124"/>
      <c r="I175" s="19"/>
      <c r="J175" s="22"/>
    </row>
    <row r="176" spans="1:10">
      <c r="A176" s="25"/>
      <c r="B176" s="145"/>
      <c r="C176" s="20"/>
      <c r="D176" s="20"/>
      <c r="E176" s="20"/>
      <c r="F176" s="20"/>
      <c r="G176" s="20"/>
      <c r="H176" s="124"/>
      <c r="I176" s="19"/>
      <c r="J176" s="22"/>
    </row>
    <row r="177" spans="1:10">
      <c r="A177" s="30"/>
      <c r="B177" s="144"/>
      <c r="C177" s="31"/>
      <c r="D177" s="31"/>
      <c r="E177" s="31"/>
      <c r="F177" s="31"/>
      <c r="G177" s="31"/>
      <c r="H177" s="157"/>
      <c r="I177" s="19"/>
      <c r="J177" s="22"/>
    </row>
    <row r="178" spans="1:10">
      <c r="A178" s="25"/>
      <c r="B178" s="145"/>
      <c r="C178" s="20"/>
      <c r="D178" s="20"/>
      <c r="E178" s="20"/>
      <c r="F178" s="20"/>
      <c r="G178" s="20"/>
      <c r="H178" s="124"/>
      <c r="I178" s="19"/>
      <c r="J178" s="22"/>
    </row>
    <row r="179" spans="1:10">
      <c r="A179" s="27"/>
      <c r="B179" s="146"/>
      <c r="C179" s="20"/>
      <c r="D179" s="20"/>
      <c r="E179" s="20"/>
      <c r="F179" s="20"/>
      <c r="G179" s="20"/>
      <c r="H179" s="124"/>
      <c r="I179" s="19"/>
      <c r="J179" s="22"/>
    </row>
    <row r="180" spans="1:10">
      <c r="A180" s="25"/>
      <c r="B180" s="145"/>
      <c r="C180" s="20"/>
      <c r="D180" s="20"/>
      <c r="E180" s="20"/>
      <c r="F180" s="20"/>
      <c r="G180" s="20"/>
      <c r="H180" s="124"/>
      <c r="I180" s="19"/>
      <c r="J180" s="21"/>
    </row>
    <row r="181" spans="1:10">
      <c r="A181" s="25"/>
      <c r="B181" s="145"/>
      <c r="C181" s="20"/>
      <c r="D181" s="20"/>
      <c r="E181" s="20"/>
      <c r="F181" s="20"/>
      <c r="G181" s="20"/>
      <c r="H181" s="124"/>
      <c r="I181" s="19"/>
      <c r="J181" s="22"/>
    </row>
    <row r="182" spans="1:10">
      <c r="A182" s="25"/>
      <c r="B182" s="145"/>
      <c r="C182" s="20"/>
      <c r="D182" s="20"/>
      <c r="E182" s="20"/>
      <c r="F182" s="20"/>
      <c r="G182" s="20"/>
      <c r="H182" s="124"/>
      <c r="I182" s="19"/>
      <c r="J182" s="22"/>
    </row>
    <row r="183" spans="1:10">
      <c r="A183" s="30"/>
      <c r="B183" s="144"/>
      <c r="C183" s="31"/>
      <c r="D183" s="31"/>
      <c r="E183" s="31"/>
      <c r="F183" s="31"/>
      <c r="G183" s="31"/>
      <c r="H183" s="157"/>
      <c r="I183" s="19"/>
      <c r="J183" s="22"/>
    </row>
    <row r="184" spans="1:10">
      <c r="A184" s="25"/>
      <c r="B184" s="145"/>
      <c r="C184" s="20"/>
      <c r="D184" s="20"/>
      <c r="E184" s="20"/>
      <c r="F184" s="20"/>
      <c r="G184" s="20"/>
      <c r="H184" s="124"/>
      <c r="I184" s="19"/>
      <c r="J184" s="22"/>
    </row>
    <row r="185" spans="1:10">
      <c r="H185" s="158"/>
      <c r="I185" s="19"/>
      <c r="J185" s="22"/>
    </row>
    <row r="186" spans="1:10">
      <c r="H186" s="158"/>
      <c r="I186" s="19"/>
      <c r="J186" s="22"/>
    </row>
    <row r="187" spans="1:10">
      <c r="H187" s="158"/>
      <c r="I187" s="19"/>
      <c r="J187" s="22"/>
    </row>
    <row r="188" spans="1:10">
      <c r="H188" s="158"/>
      <c r="I188" s="19"/>
      <c r="J188" s="22"/>
    </row>
    <row r="189" spans="1:10">
      <c r="H189" s="158"/>
      <c r="I189" s="19"/>
      <c r="J189" s="22"/>
    </row>
    <row r="190" spans="1:10">
      <c r="H190" s="158"/>
      <c r="I190" s="19"/>
      <c r="J190" s="22"/>
    </row>
    <row r="191" spans="1:10">
      <c r="H191" s="158"/>
      <c r="I191" s="19"/>
      <c r="J191" s="22"/>
    </row>
    <row r="192" spans="1:10">
      <c r="H192" s="158"/>
      <c r="I192" s="19"/>
      <c r="J192" s="22"/>
    </row>
    <row r="193" spans="1:10">
      <c r="H193" s="158"/>
      <c r="I193" s="19"/>
      <c r="J193" s="22"/>
    </row>
    <row r="194" spans="1:10">
      <c r="H194" s="158"/>
      <c r="I194" s="19"/>
      <c r="J194" s="21"/>
    </row>
    <row r="195" spans="1:10">
      <c r="H195" s="158"/>
      <c r="I195" s="19"/>
      <c r="J195" s="22"/>
    </row>
    <row r="196" spans="1:10">
      <c r="H196" s="158"/>
      <c r="I196" s="19"/>
      <c r="J196" s="22"/>
    </row>
    <row r="197" spans="1:10">
      <c r="H197" s="158"/>
      <c r="I197" s="19"/>
      <c r="J197" s="22"/>
    </row>
    <row r="198" spans="1:10">
      <c r="A198" s="25"/>
      <c r="B198" s="145"/>
      <c r="C198" s="20"/>
      <c r="D198" s="20"/>
      <c r="E198" s="20"/>
      <c r="F198" s="20"/>
      <c r="G198" s="20"/>
      <c r="H198" s="124"/>
      <c r="I198" s="19"/>
      <c r="J198" s="22"/>
    </row>
    <row r="199" spans="1:10">
      <c r="A199" s="27"/>
      <c r="B199" s="146"/>
      <c r="C199" s="20"/>
      <c r="D199" s="20"/>
      <c r="E199" s="20"/>
      <c r="F199" s="20"/>
      <c r="G199" s="20"/>
      <c r="H199" s="124"/>
      <c r="I199" s="19"/>
      <c r="J199" s="22"/>
    </row>
    <row r="200" spans="1:10">
      <c r="A200" s="25"/>
      <c r="B200" s="145"/>
      <c r="C200" s="20"/>
      <c r="D200" s="20"/>
      <c r="E200" s="20"/>
      <c r="F200" s="20"/>
      <c r="G200" s="20"/>
      <c r="H200" s="124"/>
      <c r="I200" s="19"/>
      <c r="J200" s="22"/>
    </row>
    <row r="201" spans="1:10">
      <c r="A201" s="25"/>
      <c r="B201" s="145"/>
      <c r="C201" s="20"/>
      <c r="D201" s="20"/>
      <c r="E201" s="20"/>
      <c r="F201" s="20"/>
      <c r="G201" s="20"/>
      <c r="H201" s="124"/>
      <c r="I201" s="19"/>
      <c r="J201" s="22"/>
    </row>
    <row r="202" spans="1:10">
      <c r="A202" s="25"/>
      <c r="B202" s="145"/>
      <c r="C202" s="20"/>
      <c r="D202" s="20"/>
      <c r="E202" s="20"/>
      <c r="F202" s="20"/>
      <c r="G202" s="20"/>
      <c r="H202" s="124"/>
      <c r="I202" s="19"/>
      <c r="J202" s="21"/>
    </row>
    <row r="203" spans="1:10">
      <c r="A203" s="25"/>
      <c r="B203" s="145"/>
      <c r="C203" s="20"/>
      <c r="D203" s="20"/>
      <c r="E203" s="20"/>
      <c r="F203" s="20"/>
      <c r="G203" s="20"/>
      <c r="H203" s="124"/>
      <c r="I203" s="19"/>
      <c r="J203" s="22"/>
    </row>
    <row r="204" spans="1:10">
      <c r="A204" s="25"/>
      <c r="B204" s="145"/>
      <c r="C204" s="20"/>
      <c r="D204" s="20"/>
      <c r="E204" s="20"/>
      <c r="F204" s="20"/>
      <c r="G204" s="20"/>
      <c r="H204" s="124"/>
      <c r="I204" s="19"/>
      <c r="J204" s="21"/>
    </row>
    <row r="205" spans="1:10">
      <c r="A205" s="30"/>
      <c r="B205" s="144"/>
      <c r="C205" s="31"/>
      <c r="D205" s="31"/>
      <c r="E205" s="31"/>
      <c r="F205" s="31"/>
      <c r="G205" s="31"/>
      <c r="H205" s="157"/>
      <c r="I205" s="19"/>
      <c r="J205" s="22"/>
    </row>
    <row r="206" spans="1:10">
      <c r="A206" s="25"/>
      <c r="B206" s="145"/>
      <c r="C206" s="20"/>
      <c r="D206" s="20"/>
      <c r="E206" s="20"/>
      <c r="F206" s="20"/>
      <c r="G206" s="20"/>
      <c r="H206" s="124"/>
      <c r="I206" s="19"/>
      <c r="J206" s="22"/>
    </row>
    <row r="207" spans="1:10">
      <c r="A207" s="27"/>
      <c r="B207" s="146"/>
      <c r="C207" s="20"/>
      <c r="D207" s="20"/>
      <c r="E207" s="20"/>
      <c r="F207" s="20"/>
      <c r="G207" s="20"/>
      <c r="H207" s="124"/>
      <c r="I207" s="19"/>
      <c r="J207" s="22"/>
    </row>
    <row r="208" spans="1:10">
      <c r="A208" s="30"/>
      <c r="B208" s="144"/>
      <c r="C208" s="31"/>
      <c r="D208" s="31"/>
      <c r="E208" s="31"/>
      <c r="F208" s="31"/>
      <c r="G208" s="31"/>
      <c r="H208" s="157"/>
      <c r="I208" s="19"/>
      <c r="J208" s="22"/>
    </row>
    <row r="209" spans="1:10">
      <c r="A209" s="25"/>
      <c r="B209" s="145"/>
      <c r="C209" s="20"/>
      <c r="D209" s="20"/>
      <c r="E209" s="20"/>
      <c r="F209" s="20"/>
      <c r="G209" s="20"/>
      <c r="H209" s="124"/>
      <c r="I209" s="19"/>
      <c r="J209" s="22"/>
    </row>
    <row r="210" spans="1:10">
      <c r="A210" s="27"/>
      <c r="B210" s="146"/>
      <c r="C210" s="20"/>
      <c r="D210" s="20"/>
      <c r="E210" s="20"/>
      <c r="F210" s="20"/>
      <c r="G210" s="20"/>
      <c r="H210" s="124"/>
      <c r="I210" s="19"/>
      <c r="J210" s="21"/>
    </row>
    <row r="211" spans="1:10">
      <c r="A211" s="25"/>
      <c r="B211" s="145"/>
      <c r="C211" s="20"/>
      <c r="D211" s="20"/>
      <c r="E211" s="20"/>
      <c r="F211" s="20"/>
      <c r="G211" s="20"/>
      <c r="H211" s="124"/>
      <c r="I211" s="19"/>
      <c r="J211" s="22"/>
    </row>
    <row r="212" spans="1:10">
      <c r="A212" s="25"/>
      <c r="B212" s="145"/>
      <c r="C212" s="20"/>
      <c r="D212" s="20"/>
      <c r="E212" s="20"/>
      <c r="F212" s="20"/>
      <c r="G212" s="20"/>
      <c r="H212" s="124"/>
      <c r="I212" s="19"/>
      <c r="J212" s="22"/>
    </row>
    <row r="213" spans="1:10">
      <c r="A213" s="25"/>
      <c r="B213" s="145"/>
      <c r="C213" s="20"/>
      <c r="D213" s="20"/>
      <c r="E213" s="20"/>
      <c r="F213" s="20"/>
      <c r="G213" s="20"/>
      <c r="H213" s="124"/>
      <c r="I213" s="19"/>
      <c r="J213" s="22"/>
    </row>
    <row r="214" spans="1:10" ht="15.75" thickBot="1">
      <c r="A214" s="32"/>
      <c r="B214" s="147"/>
      <c r="C214" s="33"/>
      <c r="D214" s="33"/>
      <c r="E214" s="33"/>
      <c r="F214" s="33"/>
      <c r="G214" s="33"/>
      <c r="H214" s="157"/>
      <c r="I214" s="19"/>
      <c r="J214" s="22"/>
    </row>
    <row r="215" spans="1:10" ht="39.75" customHeight="1"/>
  </sheetData>
  <mergeCells count="11">
    <mergeCell ref="A82:B82"/>
    <mergeCell ref="A28:J28"/>
    <mergeCell ref="C29:I29"/>
    <mergeCell ref="G4:H4"/>
    <mergeCell ref="A2:H3"/>
    <mergeCell ref="A25:H25"/>
    <mergeCell ref="E4:E5"/>
    <mergeCell ref="F4:F5"/>
    <mergeCell ref="A4:A5"/>
    <mergeCell ref="C4:C5"/>
    <mergeCell ref="D4:D5"/>
  </mergeCells>
  <hyperlinks>
    <hyperlink ref="A25" r:id="rId1" display="State of California, Department of Finance, E-4 Population Estimates for Cities, Counties, and the State, 2011-2013, with 2010 Census Benchmark. Sacramento, California, May 2013."/>
    <hyperlink ref="A82" r:id="rId2" display="Source: DOF E8 2000-2010"/>
    <hyperlink ref="A82:B82" r:id="rId3" display="Source: DOF E8 2000-2010"/>
  </hyperlinks>
  <pageMargins left="0.7" right="0.7" top="0.75" bottom="0.75" header="0.3" footer="0.3"/>
  <pageSetup scale="55" orientation="portrait" horizontalDpi="300" verticalDpi="300" r:id="rId4"/>
  <headerFooter>
    <oddHeader>&amp;L5th Cycle Housing Element Data Package&amp;CFresno County and the Cities Within</oddHeader>
    <oddFooter>&amp;L&amp;A&amp;C&amp;"-,Bold"HCD-Housing Policy&amp;RPage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selection activeCell="K11" sqref="K11"/>
    </sheetView>
  </sheetViews>
  <sheetFormatPr defaultRowHeight="15"/>
  <cols>
    <col min="1" max="1" width="23.5703125" customWidth="1"/>
    <col min="2" max="2" width="28.5703125" customWidth="1"/>
    <col min="3" max="3" width="24.28515625" customWidth="1"/>
    <col min="4" max="4" width="21.140625" customWidth="1"/>
    <col min="5" max="5" width="17.7109375" customWidth="1"/>
  </cols>
  <sheetData>
    <row r="1" spans="1:7" s="116" customFormat="1" ht="18.75">
      <c r="A1" s="35" t="s">
        <v>223</v>
      </c>
    </row>
    <row r="2" spans="1:7" ht="39.75" customHeight="1" thickBot="1">
      <c r="A2" s="655" t="s">
        <v>35</v>
      </c>
      <c r="B2" s="656"/>
      <c r="C2" s="656"/>
      <c r="D2" s="656"/>
      <c r="E2" s="776"/>
      <c r="F2" s="777"/>
    </row>
    <row r="3" spans="1:7" s="565" customFormat="1" ht="54.75" customHeight="1" thickBot="1">
      <c r="A3" s="655" t="s">
        <v>1558</v>
      </c>
      <c r="B3" s="656"/>
      <c r="C3" s="656"/>
      <c r="D3" s="656"/>
      <c r="E3" s="776"/>
      <c r="F3" s="777"/>
    </row>
    <row r="4" spans="1:7">
      <c r="A4" s="5"/>
      <c r="B4" s="12"/>
      <c r="C4" s="12"/>
      <c r="D4" s="12"/>
      <c r="E4" s="12"/>
      <c r="F4" s="12"/>
    </row>
    <row r="5" spans="1:7" ht="30.75" thickBot="1">
      <c r="A5" s="1" t="s">
        <v>36</v>
      </c>
      <c r="B5" s="2" t="s">
        <v>451</v>
      </c>
      <c r="C5" s="2" t="s">
        <v>452</v>
      </c>
      <c r="D5" s="2" t="s">
        <v>453</v>
      </c>
      <c r="E5" s="179" t="s">
        <v>454</v>
      </c>
      <c r="F5" s="179" t="s">
        <v>455</v>
      </c>
    </row>
    <row r="6" spans="1:7" ht="35.25" customHeight="1" thickBot="1">
      <c r="A6" s="17" t="s">
        <v>447</v>
      </c>
      <c r="B6" s="18">
        <v>290</v>
      </c>
      <c r="C6" s="18">
        <v>58</v>
      </c>
      <c r="D6" s="18">
        <v>20</v>
      </c>
      <c r="E6" s="18">
        <v>368</v>
      </c>
      <c r="F6" s="18">
        <v>0</v>
      </c>
    </row>
    <row r="7" spans="1:7" ht="29.25" customHeight="1" thickBot="1">
      <c r="A7" s="17" t="s">
        <v>448</v>
      </c>
      <c r="B7" s="18">
        <v>392</v>
      </c>
      <c r="C7" s="372">
        <v>290</v>
      </c>
      <c r="D7" s="18">
        <v>2</v>
      </c>
      <c r="E7" s="18">
        <v>644</v>
      </c>
      <c r="F7" s="18" t="s">
        <v>450</v>
      </c>
    </row>
    <row r="8" spans="1:7" ht="28.5" customHeight="1" thickBot="1">
      <c r="A8" s="17" t="s">
        <v>449</v>
      </c>
      <c r="B8" s="18">
        <v>419</v>
      </c>
      <c r="C8" s="372">
        <v>257</v>
      </c>
      <c r="D8" s="18">
        <v>0</v>
      </c>
      <c r="E8" s="18">
        <v>676</v>
      </c>
      <c r="F8" s="372" t="s">
        <v>450</v>
      </c>
    </row>
    <row r="9" spans="1:7" ht="28.5" customHeight="1" thickBot="1">
      <c r="A9" s="17" t="s">
        <v>9</v>
      </c>
      <c r="B9" s="18">
        <f>B6+B7+B8</f>
        <v>1101</v>
      </c>
      <c r="C9" s="18">
        <f>C6+C7+C8</f>
        <v>605</v>
      </c>
      <c r="D9" s="18">
        <f>D6+D7+D8</f>
        <v>22</v>
      </c>
      <c r="E9" s="18">
        <f>E6+E7+E8</f>
        <v>1688</v>
      </c>
      <c r="F9" s="18">
        <v>0</v>
      </c>
    </row>
    <row r="10" spans="1:7" ht="30" customHeight="1" thickBot="1">
      <c r="A10" s="767" t="s">
        <v>37</v>
      </c>
      <c r="B10" s="768"/>
      <c r="C10" s="768"/>
      <c r="D10" s="769"/>
    </row>
    <row r="11" spans="1:7">
      <c r="A11" s="311" t="s">
        <v>344</v>
      </c>
    </row>
    <row r="12" spans="1:7" ht="19.5" thickBot="1">
      <c r="A12" s="35" t="s">
        <v>224</v>
      </c>
    </row>
    <row r="13" spans="1:7" ht="15.75" customHeight="1">
      <c r="A13" s="666" t="s">
        <v>38</v>
      </c>
      <c r="B13" s="667"/>
      <c r="C13" s="667"/>
      <c r="D13" s="667"/>
      <c r="E13" s="667"/>
      <c r="F13" s="667"/>
      <c r="G13" s="738"/>
    </row>
    <row r="14" spans="1:7">
      <c r="A14" s="770"/>
      <c r="B14" s="771"/>
      <c r="C14" s="771"/>
      <c r="D14" s="771"/>
      <c r="E14" s="771"/>
      <c r="F14" s="771"/>
      <c r="G14" s="772"/>
    </row>
    <row r="15" spans="1:7" ht="24" customHeight="1" thickBot="1">
      <c r="A15" s="773" t="s">
        <v>1558</v>
      </c>
      <c r="B15" s="774"/>
      <c r="C15" s="774"/>
      <c r="D15" s="774"/>
      <c r="E15" s="774"/>
      <c r="F15" s="774"/>
      <c r="G15" s="775"/>
    </row>
    <row r="16" spans="1:7" ht="15.75" thickBot="1">
      <c r="A16" s="778"/>
      <c r="B16" s="725" t="s">
        <v>39</v>
      </c>
      <c r="C16" s="726"/>
      <c r="D16" s="725" t="s">
        <v>40</v>
      </c>
      <c r="E16" s="726"/>
      <c r="F16" s="778">
        <v>2011</v>
      </c>
      <c r="G16" s="778">
        <v>2012</v>
      </c>
    </row>
    <row r="17" spans="1:7" ht="15.75" thickBot="1">
      <c r="A17" s="779"/>
      <c r="B17" s="2">
        <v>2011</v>
      </c>
      <c r="C17" s="2">
        <v>2012</v>
      </c>
      <c r="D17" s="2">
        <v>2011</v>
      </c>
      <c r="E17" s="2">
        <v>2012</v>
      </c>
      <c r="F17" s="779"/>
      <c r="G17" s="779"/>
    </row>
    <row r="18" spans="1:7" ht="15.75" thickBot="1">
      <c r="A18" s="17" t="s">
        <v>41</v>
      </c>
      <c r="B18" s="18">
        <v>3710</v>
      </c>
      <c r="C18" s="18">
        <v>3554</v>
      </c>
      <c r="D18" s="18">
        <v>1425</v>
      </c>
      <c r="E18" s="18">
        <v>938</v>
      </c>
      <c r="F18" s="758"/>
      <c r="G18" s="759"/>
    </row>
    <row r="19" spans="1:7" ht="15.75" thickBot="1">
      <c r="A19" s="17" t="s">
        <v>42</v>
      </c>
      <c r="B19" s="18">
        <v>486</v>
      </c>
      <c r="C19" s="18">
        <v>330</v>
      </c>
      <c r="D19" s="18">
        <v>827</v>
      </c>
      <c r="E19" s="18">
        <v>340</v>
      </c>
      <c r="F19" s="760"/>
      <c r="G19" s="761"/>
    </row>
    <row r="20" spans="1:7" ht="15.75" thickBot="1">
      <c r="A20" s="17" t="s">
        <v>43</v>
      </c>
      <c r="B20" s="18">
        <v>3224</v>
      </c>
      <c r="C20" s="18">
        <v>3224</v>
      </c>
      <c r="D20" s="18">
        <v>598</v>
      </c>
      <c r="E20" s="18">
        <v>598</v>
      </c>
      <c r="F20" s="762"/>
      <c r="G20" s="763"/>
    </row>
    <row r="21" spans="1:7" ht="15.75" thickBot="1">
      <c r="A21" s="764" t="s">
        <v>44</v>
      </c>
      <c r="B21" s="765"/>
      <c r="C21" s="765"/>
      <c r="D21" s="765"/>
      <c r="E21" s="766"/>
      <c r="F21" s="18">
        <v>654</v>
      </c>
      <c r="G21" s="18">
        <v>651</v>
      </c>
    </row>
    <row r="22" spans="1:7" ht="15.75" thickBot="1">
      <c r="A22" s="764" t="s">
        <v>45</v>
      </c>
      <c r="B22" s="765"/>
      <c r="C22" s="765"/>
      <c r="D22" s="765"/>
      <c r="E22" s="766"/>
      <c r="F22" s="18">
        <v>40</v>
      </c>
      <c r="G22" s="18">
        <v>37</v>
      </c>
    </row>
    <row r="23" spans="1:7" ht="15.75" thickBot="1">
      <c r="A23" s="764" t="s">
        <v>46</v>
      </c>
      <c r="B23" s="765"/>
      <c r="C23" s="765"/>
      <c r="D23" s="765"/>
      <c r="E23" s="766"/>
      <c r="F23" s="18">
        <v>614</v>
      </c>
      <c r="G23" s="18">
        <v>614</v>
      </c>
    </row>
    <row r="24" spans="1:7" ht="15.75" thickBot="1">
      <c r="A24" s="767" t="s">
        <v>37</v>
      </c>
      <c r="B24" s="768"/>
      <c r="C24" s="768"/>
      <c r="D24" s="768"/>
      <c r="E24" s="768"/>
      <c r="F24" s="768"/>
      <c r="G24" s="769"/>
    </row>
    <row r="25" spans="1:7">
      <c r="A25" s="375" t="s">
        <v>456</v>
      </c>
    </row>
    <row r="26" spans="1:7">
      <c r="B26" s="130"/>
      <c r="C26" s="180"/>
    </row>
    <row r="27" spans="1:7">
      <c r="A27" s="347"/>
      <c r="B27" s="130"/>
      <c r="C27" s="180"/>
    </row>
    <row r="28" spans="1:7">
      <c r="A28" s="130"/>
      <c r="B28" s="130"/>
      <c r="C28" s="180"/>
    </row>
    <row r="29" spans="1:7">
      <c r="A29" s="180"/>
      <c r="B29" s="180"/>
      <c r="C29" s="180"/>
    </row>
  </sheetData>
  <mergeCells count="16">
    <mergeCell ref="A16:A17"/>
    <mergeCell ref="B16:C16"/>
    <mergeCell ref="D16:E16"/>
    <mergeCell ref="F16:F17"/>
    <mergeCell ref="G16:G17"/>
    <mergeCell ref="A10:D10"/>
    <mergeCell ref="A13:G13"/>
    <mergeCell ref="A14:G14"/>
    <mergeCell ref="A15:G15"/>
    <mergeCell ref="A2:F2"/>
    <mergeCell ref="A3:F3"/>
    <mergeCell ref="F18:G20"/>
    <mergeCell ref="A21:E21"/>
    <mergeCell ref="A22:E22"/>
    <mergeCell ref="A23:E23"/>
    <mergeCell ref="A24:G24"/>
  </mergeCells>
  <hyperlinks>
    <hyperlink ref="A10" r:id="rId1" display="http://www.hudhre.info/"/>
    <hyperlink ref="A24" r:id="rId2" display="http://www.hudhre.info/"/>
    <hyperlink ref="A11" r:id="rId3" display="https://www.onecpd.info/reports/CoC_HIC_State_CA_2012.pdf"/>
    <hyperlink ref="A25" r:id="rId4"/>
  </hyperlinks>
  <pageMargins left="0.7" right="0.7" top="0.75" bottom="0.75" header="0.3" footer="0.3"/>
  <pageSetup scale="63" fitToHeight="0" orientation="portrait" r:id="rId5"/>
  <headerFooter>
    <oddHeader>&amp;L5th Cycle Housing Element Data Package&amp;CFresno County and the Cities Within</oddHeader>
    <oddFooter>&amp;L&amp;A&amp;C&amp;"-,Bold"HCD-Housing Policy&amp;RPage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2"/>
  <sheetViews>
    <sheetView zoomScaleNormal="100" workbookViewId="0">
      <selection activeCell="X101" sqref="X93:X101"/>
    </sheetView>
  </sheetViews>
  <sheetFormatPr defaultColWidth="21.85546875" defaultRowHeight="15"/>
  <cols>
    <col min="1" max="1" width="38.28515625" style="116" customWidth="1"/>
    <col min="2" max="2" width="19.28515625" style="116" customWidth="1"/>
    <col min="3" max="3" width="27.28515625" style="116" customWidth="1"/>
    <col min="4" max="4" width="27.140625" style="116" customWidth="1"/>
    <col min="5" max="5" width="16.7109375" style="116" customWidth="1"/>
    <col min="6" max="6" width="15.7109375" style="116" customWidth="1"/>
    <col min="7" max="7" width="15.85546875" style="116" customWidth="1"/>
    <col min="8" max="8" width="14.42578125" style="116" customWidth="1"/>
    <col min="9" max="9" width="16.85546875" style="116" customWidth="1"/>
    <col min="10" max="10" width="12.42578125" style="116" customWidth="1"/>
    <col min="11" max="11" width="24.42578125" style="116" customWidth="1"/>
    <col min="12" max="12" width="14.28515625" style="116" customWidth="1"/>
    <col min="13" max="13" width="14" style="116" customWidth="1"/>
    <col min="14" max="14" width="14.85546875" style="116" customWidth="1"/>
    <col min="15" max="16384" width="21.85546875" style="116"/>
  </cols>
  <sheetData>
    <row r="1" spans="1:15" ht="19.5" thickBot="1">
      <c r="A1" s="781" t="s">
        <v>2117</v>
      </c>
      <c r="B1" s="782"/>
    </row>
    <row r="2" spans="1:15" s="130" customFormat="1" ht="44.25" customHeight="1" thickBot="1">
      <c r="A2" s="293" t="s">
        <v>1559</v>
      </c>
      <c r="B2" s="294" t="s">
        <v>496</v>
      </c>
      <c r="C2" s="294" t="s">
        <v>497</v>
      </c>
      <c r="D2" s="294" t="s">
        <v>306</v>
      </c>
      <c r="E2" s="294" t="s">
        <v>498</v>
      </c>
      <c r="F2" s="294" t="s">
        <v>1560</v>
      </c>
      <c r="G2" s="294" t="s">
        <v>1561</v>
      </c>
      <c r="H2" s="294" t="s">
        <v>318</v>
      </c>
      <c r="I2" s="294" t="s">
        <v>1562</v>
      </c>
      <c r="J2" s="294" t="s">
        <v>1563</v>
      </c>
      <c r="K2" s="294" t="s">
        <v>1564</v>
      </c>
      <c r="L2" s="294" t="s">
        <v>1565</v>
      </c>
      <c r="M2" s="294" t="s">
        <v>1566</v>
      </c>
      <c r="N2" s="294" t="s">
        <v>1567</v>
      </c>
      <c r="O2" s="294" t="s">
        <v>323</v>
      </c>
    </row>
    <row r="3" spans="1:15">
      <c r="A3" s="288" t="s">
        <v>1568</v>
      </c>
      <c r="B3" s="289" t="s">
        <v>1569</v>
      </c>
      <c r="C3" s="289" t="s">
        <v>525</v>
      </c>
      <c r="D3" s="289" t="s">
        <v>525</v>
      </c>
      <c r="E3" s="289" t="s">
        <v>1549</v>
      </c>
      <c r="F3" s="289" t="s">
        <v>1570</v>
      </c>
      <c r="G3" s="289">
        <v>19</v>
      </c>
      <c r="H3" s="290">
        <v>19</v>
      </c>
      <c r="I3" s="290" t="s">
        <v>1571</v>
      </c>
      <c r="J3" s="290">
        <v>42369</v>
      </c>
      <c r="K3" s="291" t="s">
        <v>1572</v>
      </c>
      <c r="L3" s="380"/>
      <c r="M3" s="381" t="s">
        <v>1573</v>
      </c>
      <c r="N3" s="292"/>
      <c r="O3" s="289" t="s">
        <v>228</v>
      </c>
    </row>
    <row r="4" spans="1:15">
      <c r="A4" s="287" t="s">
        <v>1574</v>
      </c>
      <c r="B4" s="284" t="s">
        <v>1575</v>
      </c>
      <c r="C4" s="284" t="s">
        <v>525</v>
      </c>
      <c r="D4" s="284" t="s">
        <v>525</v>
      </c>
      <c r="E4" s="284" t="s">
        <v>1538</v>
      </c>
      <c r="F4" s="284" t="s">
        <v>1576</v>
      </c>
      <c r="G4" s="284">
        <v>177</v>
      </c>
      <c r="H4" s="285">
        <v>180</v>
      </c>
      <c r="I4" s="285" t="s">
        <v>1577</v>
      </c>
      <c r="J4" s="285">
        <v>42185</v>
      </c>
      <c r="K4" s="286"/>
      <c r="L4" s="382"/>
      <c r="M4" s="286" t="s">
        <v>1578</v>
      </c>
      <c r="N4" s="284"/>
      <c r="O4" s="284" t="s">
        <v>1579</v>
      </c>
    </row>
    <row r="5" spans="1:15">
      <c r="A5" s="287" t="s">
        <v>1580</v>
      </c>
      <c r="B5" s="284" t="s">
        <v>1581</v>
      </c>
      <c r="C5" s="284" t="s">
        <v>525</v>
      </c>
      <c r="D5" s="284" t="s">
        <v>525</v>
      </c>
      <c r="E5" s="284" t="s">
        <v>1545</v>
      </c>
      <c r="F5" s="284" t="s">
        <v>1570</v>
      </c>
      <c r="G5" s="284">
        <v>0</v>
      </c>
      <c r="H5" s="285">
        <v>126</v>
      </c>
      <c r="I5" s="285"/>
      <c r="J5" s="285"/>
      <c r="K5" s="286" t="s">
        <v>1582</v>
      </c>
      <c r="L5" s="382">
        <v>54149</v>
      </c>
      <c r="M5" s="286" t="s">
        <v>1583</v>
      </c>
      <c r="N5" s="284"/>
      <c r="O5" s="284" t="s">
        <v>1584</v>
      </c>
    </row>
    <row r="6" spans="1:15">
      <c r="A6" s="287" t="s">
        <v>1585</v>
      </c>
      <c r="B6" s="284" t="s">
        <v>1586</v>
      </c>
      <c r="C6" s="284" t="s">
        <v>1587</v>
      </c>
      <c r="D6" s="284" t="s">
        <v>525</v>
      </c>
      <c r="E6" s="284" t="s">
        <v>1548</v>
      </c>
      <c r="F6" s="284" t="s">
        <v>1588</v>
      </c>
      <c r="G6" s="284">
        <v>0</v>
      </c>
      <c r="H6" s="285">
        <v>146</v>
      </c>
      <c r="I6" s="285"/>
      <c r="J6" s="383"/>
      <c r="K6" s="286"/>
      <c r="L6" s="382"/>
      <c r="M6" s="384" t="s">
        <v>1573</v>
      </c>
      <c r="N6" s="44" t="s">
        <v>1589</v>
      </c>
      <c r="O6" s="284" t="s">
        <v>228</v>
      </c>
    </row>
    <row r="7" spans="1:15">
      <c r="A7" s="287" t="s">
        <v>1590</v>
      </c>
      <c r="B7" s="284" t="s">
        <v>1591</v>
      </c>
      <c r="C7" s="284" t="s">
        <v>1587</v>
      </c>
      <c r="D7" s="284" t="s">
        <v>525</v>
      </c>
      <c r="E7" s="284" t="s">
        <v>1549</v>
      </c>
      <c r="F7" s="284" t="s">
        <v>1570</v>
      </c>
      <c r="G7" s="284">
        <v>90</v>
      </c>
      <c r="H7" s="285">
        <v>90</v>
      </c>
      <c r="I7" s="285" t="s">
        <v>1592</v>
      </c>
      <c r="J7" s="285">
        <v>48944</v>
      </c>
      <c r="K7" s="286"/>
      <c r="L7" s="382"/>
      <c r="M7" s="384" t="s">
        <v>1583</v>
      </c>
      <c r="N7" s="44"/>
      <c r="O7" s="284" t="s">
        <v>228</v>
      </c>
    </row>
    <row r="8" spans="1:15">
      <c r="A8" s="287" t="s">
        <v>1593</v>
      </c>
      <c r="B8" s="284" t="s">
        <v>1594</v>
      </c>
      <c r="C8" s="284" t="s">
        <v>525</v>
      </c>
      <c r="D8" s="284" t="s">
        <v>525</v>
      </c>
      <c r="E8" s="284" t="s">
        <v>1595</v>
      </c>
      <c r="F8" s="284" t="s">
        <v>1588</v>
      </c>
      <c r="G8" s="284">
        <v>0</v>
      </c>
      <c r="H8" s="285">
        <v>188</v>
      </c>
      <c r="I8" s="285"/>
      <c r="J8" s="285"/>
      <c r="K8" s="286" t="s">
        <v>1582</v>
      </c>
      <c r="L8" s="382">
        <v>54302</v>
      </c>
      <c r="M8" s="384"/>
      <c r="N8" s="44"/>
      <c r="O8" s="284" t="s">
        <v>1584</v>
      </c>
    </row>
    <row r="9" spans="1:15">
      <c r="A9" s="287" t="s">
        <v>1596</v>
      </c>
      <c r="B9" s="284" t="s">
        <v>1597</v>
      </c>
      <c r="C9" s="284" t="s">
        <v>1587</v>
      </c>
      <c r="D9" s="284" t="s">
        <v>525</v>
      </c>
      <c r="E9" s="284" t="s">
        <v>1595</v>
      </c>
      <c r="F9" s="284" t="s">
        <v>1588</v>
      </c>
      <c r="G9" s="284">
        <v>0</v>
      </c>
      <c r="H9" s="285">
        <v>121</v>
      </c>
      <c r="I9" s="285"/>
      <c r="J9" s="285"/>
      <c r="K9" s="286" t="s">
        <v>1598</v>
      </c>
      <c r="L9" s="382">
        <v>52902</v>
      </c>
      <c r="M9" s="286" t="s">
        <v>1583</v>
      </c>
      <c r="N9" s="284"/>
      <c r="O9" s="284" t="s">
        <v>1584</v>
      </c>
    </row>
    <row r="10" spans="1:15">
      <c r="A10" s="287" t="s">
        <v>1599</v>
      </c>
      <c r="B10" s="284" t="s">
        <v>1600</v>
      </c>
      <c r="C10" s="284" t="s">
        <v>1587</v>
      </c>
      <c r="D10" s="284" t="s">
        <v>525</v>
      </c>
      <c r="E10" s="284" t="s">
        <v>1550</v>
      </c>
      <c r="F10" s="284" t="s">
        <v>1570</v>
      </c>
      <c r="G10" s="284">
        <v>60</v>
      </c>
      <c r="H10" s="285">
        <v>61</v>
      </c>
      <c r="I10" s="285" t="s">
        <v>1601</v>
      </c>
      <c r="J10" s="285">
        <v>46203</v>
      </c>
      <c r="K10" s="286"/>
      <c r="L10" s="382"/>
      <c r="M10" s="384" t="s">
        <v>1573</v>
      </c>
      <c r="N10" s="44"/>
      <c r="O10" s="284" t="s">
        <v>228</v>
      </c>
    </row>
    <row r="11" spans="1:15" s="565" customFormat="1">
      <c r="A11" s="287" t="s">
        <v>1602</v>
      </c>
      <c r="B11" s="284" t="s">
        <v>1603</v>
      </c>
      <c r="C11" s="284" t="s">
        <v>1587</v>
      </c>
      <c r="D11" s="284" t="s">
        <v>525</v>
      </c>
      <c r="E11" s="284" t="s">
        <v>1548</v>
      </c>
      <c r="F11" s="284" t="s">
        <v>1570</v>
      </c>
      <c r="G11" s="284">
        <v>64</v>
      </c>
      <c r="H11" s="285">
        <v>100</v>
      </c>
      <c r="I11" s="285" t="s">
        <v>1604</v>
      </c>
      <c r="J11" s="285">
        <v>42369</v>
      </c>
      <c r="K11" s="286"/>
      <c r="L11" s="382"/>
      <c r="M11" s="384" t="s">
        <v>1583</v>
      </c>
      <c r="N11" s="44" t="s">
        <v>1605</v>
      </c>
      <c r="O11" s="284" t="s">
        <v>1579</v>
      </c>
    </row>
    <row r="12" spans="1:15" s="565" customFormat="1">
      <c r="A12" s="287" t="s">
        <v>1606</v>
      </c>
      <c r="B12" s="284" t="s">
        <v>1607</v>
      </c>
      <c r="C12" s="284" t="s">
        <v>1608</v>
      </c>
      <c r="D12" s="284" t="s">
        <v>525</v>
      </c>
      <c r="E12" s="284" t="s">
        <v>1528</v>
      </c>
      <c r="F12" s="284" t="s">
        <v>1576</v>
      </c>
      <c r="G12" s="284">
        <v>0</v>
      </c>
      <c r="H12" s="285">
        <v>56</v>
      </c>
      <c r="I12" s="285"/>
      <c r="J12" s="285"/>
      <c r="K12" s="286" t="s">
        <v>1609</v>
      </c>
      <c r="L12" s="382">
        <v>41852</v>
      </c>
      <c r="M12" s="384" t="s">
        <v>1573</v>
      </c>
      <c r="N12" s="44" t="s">
        <v>1589</v>
      </c>
      <c r="O12" s="284" t="s">
        <v>228</v>
      </c>
    </row>
    <row r="13" spans="1:15" s="565" customFormat="1">
      <c r="A13" s="287" t="s">
        <v>1610</v>
      </c>
      <c r="B13" s="284" t="s">
        <v>1611</v>
      </c>
      <c r="C13" s="284" t="s">
        <v>1587</v>
      </c>
      <c r="D13" s="284" t="s">
        <v>525</v>
      </c>
      <c r="E13" s="284" t="s">
        <v>1537</v>
      </c>
      <c r="F13" s="284" t="s">
        <v>1570</v>
      </c>
      <c r="G13" s="284">
        <v>0</v>
      </c>
      <c r="H13" s="285">
        <v>72</v>
      </c>
      <c r="I13" s="285"/>
      <c r="J13" s="285"/>
      <c r="K13" s="286"/>
      <c r="L13" s="382"/>
      <c r="M13" s="384" t="s">
        <v>1573</v>
      </c>
      <c r="N13" s="44" t="s">
        <v>1589</v>
      </c>
      <c r="O13" s="284" t="s">
        <v>228</v>
      </c>
    </row>
    <row r="14" spans="1:15" s="565" customFormat="1">
      <c r="A14" s="287" t="s">
        <v>1612</v>
      </c>
      <c r="B14" s="284" t="s">
        <v>1613</v>
      </c>
      <c r="C14" s="284" t="s">
        <v>1614</v>
      </c>
      <c r="D14" s="284" t="s">
        <v>525</v>
      </c>
      <c r="E14" s="284" t="s">
        <v>1527</v>
      </c>
      <c r="F14" s="284" t="s">
        <v>1576</v>
      </c>
      <c r="G14" s="284">
        <v>48</v>
      </c>
      <c r="H14" s="285">
        <v>48</v>
      </c>
      <c r="I14" s="285" t="s">
        <v>1615</v>
      </c>
      <c r="J14" s="285">
        <v>46203</v>
      </c>
      <c r="K14" s="286"/>
      <c r="L14" s="382"/>
      <c r="M14" s="384" t="s">
        <v>1583</v>
      </c>
      <c r="N14" s="44"/>
      <c r="O14" s="284" t="s">
        <v>228</v>
      </c>
    </row>
    <row r="15" spans="1:15" s="565" customFormat="1">
      <c r="A15" s="287" t="s">
        <v>1616</v>
      </c>
      <c r="B15" s="284" t="s">
        <v>1617</v>
      </c>
      <c r="C15" s="284" t="s">
        <v>1587</v>
      </c>
      <c r="D15" s="284" t="s">
        <v>525</v>
      </c>
      <c r="E15" s="284" t="s">
        <v>1537</v>
      </c>
      <c r="F15" s="284" t="s">
        <v>1570</v>
      </c>
      <c r="G15" s="284">
        <v>51</v>
      </c>
      <c r="H15" s="285">
        <v>51</v>
      </c>
      <c r="I15" s="285" t="s">
        <v>1592</v>
      </c>
      <c r="J15" s="285">
        <v>44035</v>
      </c>
      <c r="K15" s="286"/>
      <c r="L15" s="382"/>
      <c r="M15" s="384" t="s">
        <v>1583</v>
      </c>
      <c r="N15" s="44"/>
      <c r="O15" s="284" t="s">
        <v>229</v>
      </c>
    </row>
    <row r="16" spans="1:15" s="565" customFormat="1">
      <c r="A16" s="287" t="s">
        <v>1618</v>
      </c>
      <c r="B16" s="284" t="s">
        <v>1619</v>
      </c>
      <c r="C16" s="284" t="s">
        <v>1587</v>
      </c>
      <c r="D16" s="284" t="s">
        <v>525</v>
      </c>
      <c r="E16" s="284" t="s">
        <v>1550</v>
      </c>
      <c r="F16" s="284" t="s">
        <v>1570</v>
      </c>
      <c r="G16" s="284">
        <v>149</v>
      </c>
      <c r="H16" s="285">
        <v>149</v>
      </c>
      <c r="I16" s="285" t="s">
        <v>1620</v>
      </c>
      <c r="J16" s="285">
        <v>43557</v>
      </c>
      <c r="K16" s="286"/>
      <c r="L16" s="382"/>
      <c r="M16" s="384" t="s">
        <v>1573</v>
      </c>
      <c r="N16" s="44"/>
      <c r="O16" s="284" t="s">
        <v>229</v>
      </c>
    </row>
    <row r="17" spans="1:15" s="565" customFormat="1">
      <c r="A17" s="287" t="s">
        <v>1621</v>
      </c>
      <c r="B17" s="284" t="s">
        <v>1622</v>
      </c>
      <c r="C17" s="284" t="s">
        <v>1623</v>
      </c>
      <c r="D17" s="284" t="s">
        <v>525</v>
      </c>
      <c r="E17" s="284" t="s">
        <v>1497</v>
      </c>
      <c r="F17" s="284" t="s">
        <v>1576</v>
      </c>
      <c r="G17" s="284">
        <v>64</v>
      </c>
      <c r="H17" s="285">
        <v>64</v>
      </c>
      <c r="I17" s="285" t="s">
        <v>1615</v>
      </c>
      <c r="J17" s="285">
        <v>46904</v>
      </c>
      <c r="K17" s="286"/>
      <c r="L17" s="382"/>
      <c r="M17" s="384" t="s">
        <v>1583</v>
      </c>
      <c r="N17" s="44"/>
      <c r="O17" s="284" t="s">
        <v>228</v>
      </c>
    </row>
    <row r="18" spans="1:15" s="565" customFormat="1">
      <c r="A18" s="287" t="s">
        <v>1624</v>
      </c>
      <c r="B18" s="284" t="s">
        <v>1625</v>
      </c>
      <c r="C18" s="284" t="s">
        <v>525</v>
      </c>
      <c r="D18" s="284" t="s">
        <v>525</v>
      </c>
      <c r="E18" s="284" t="s">
        <v>1544</v>
      </c>
      <c r="F18" s="284" t="s">
        <v>1570</v>
      </c>
      <c r="G18" s="284">
        <v>0</v>
      </c>
      <c r="H18" s="285">
        <v>0</v>
      </c>
      <c r="I18" s="285"/>
      <c r="J18" s="285"/>
      <c r="K18" s="286" t="s">
        <v>1582</v>
      </c>
      <c r="L18" s="382">
        <v>54118</v>
      </c>
      <c r="M18" s="384" t="s">
        <v>1583</v>
      </c>
      <c r="N18" s="44"/>
      <c r="O18" s="284" t="s">
        <v>1584</v>
      </c>
    </row>
    <row r="19" spans="1:15" s="565" customFormat="1">
      <c r="A19" s="287" t="s">
        <v>1626</v>
      </c>
      <c r="B19" s="284" t="s">
        <v>1627</v>
      </c>
      <c r="C19" s="284" t="s">
        <v>1587</v>
      </c>
      <c r="D19" s="284" t="s">
        <v>525</v>
      </c>
      <c r="E19" s="284" t="s">
        <v>1538</v>
      </c>
      <c r="F19" s="284" t="s">
        <v>1576</v>
      </c>
      <c r="G19" s="284">
        <v>139</v>
      </c>
      <c r="H19" s="285">
        <v>150</v>
      </c>
      <c r="I19" s="285" t="s">
        <v>1577</v>
      </c>
      <c r="J19" s="285">
        <v>45838</v>
      </c>
      <c r="K19" s="286"/>
      <c r="L19" s="382"/>
      <c r="M19" s="384" t="s">
        <v>1573</v>
      </c>
      <c r="N19" s="44"/>
      <c r="O19" s="284" t="s">
        <v>228</v>
      </c>
    </row>
    <row r="20" spans="1:15" s="565" customFormat="1">
      <c r="A20" s="287" t="s">
        <v>1628</v>
      </c>
      <c r="B20" s="284" t="s">
        <v>1629</v>
      </c>
      <c r="C20" s="284" t="s">
        <v>1587</v>
      </c>
      <c r="D20" s="284" t="s">
        <v>525</v>
      </c>
      <c r="E20" s="284" t="s">
        <v>1549</v>
      </c>
      <c r="F20" s="284" t="s">
        <v>1570</v>
      </c>
      <c r="G20" s="284">
        <v>65</v>
      </c>
      <c r="H20" s="285">
        <v>74</v>
      </c>
      <c r="I20" s="285" t="s">
        <v>1577</v>
      </c>
      <c r="J20" s="285">
        <v>41943</v>
      </c>
      <c r="K20" s="286" t="s">
        <v>1609</v>
      </c>
      <c r="L20" s="382">
        <v>41883</v>
      </c>
      <c r="M20" s="384" t="s">
        <v>1578</v>
      </c>
      <c r="N20" s="44"/>
      <c r="O20" s="284" t="s">
        <v>1630</v>
      </c>
    </row>
    <row r="21" spans="1:15" s="565" customFormat="1">
      <c r="A21" s="287" t="s">
        <v>1631</v>
      </c>
      <c r="B21" s="284" t="s">
        <v>1632</v>
      </c>
      <c r="C21" s="284" t="s">
        <v>1633</v>
      </c>
      <c r="D21" s="284" t="s">
        <v>525</v>
      </c>
      <c r="E21" s="284" t="s">
        <v>1507</v>
      </c>
      <c r="F21" s="284" t="s">
        <v>1588</v>
      </c>
      <c r="G21" s="284">
        <v>74</v>
      </c>
      <c r="H21" s="285">
        <v>75</v>
      </c>
      <c r="I21" s="285" t="s">
        <v>1571</v>
      </c>
      <c r="J21" s="285">
        <v>41698</v>
      </c>
      <c r="K21" s="286" t="s">
        <v>1634</v>
      </c>
      <c r="L21" s="382"/>
      <c r="M21" s="384" t="s">
        <v>1573</v>
      </c>
      <c r="N21" s="44"/>
      <c r="O21" s="284" t="s">
        <v>228</v>
      </c>
    </row>
    <row r="22" spans="1:15" s="565" customFormat="1">
      <c r="A22" s="287" t="s">
        <v>1635</v>
      </c>
      <c r="B22" s="284" t="s">
        <v>1636</v>
      </c>
      <c r="C22" s="284" t="s">
        <v>525</v>
      </c>
      <c r="D22" s="284" t="s">
        <v>525</v>
      </c>
      <c r="E22" s="284" t="s">
        <v>1595</v>
      </c>
      <c r="F22" s="284" t="s">
        <v>1588</v>
      </c>
      <c r="G22" s="284">
        <v>0</v>
      </c>
      <c r="H22" s="285">
        <v>268</v>
      </c>
      <c r="I22" s="285"/>
      <c r="J22" s="285"/>
      <c r="K22" s="286" t="s">
        <v>1582</v>
      </c>
      <c r="L22" s="382">
        <v>53936</v>
      </c>
      <c r="M22" s="384" t="s">
        <v>1583</v>
      </c>
      <c r="N22" s="44"/>
      <c r="O22" s="284" t="s">
        <v>1584</v>
      </c>
    </row>
    <row r="23" spans="1:15" s="565" customFormat="1">
      <c r="A23" s="287" t="s">
        <v>1637</v>
      </c>
      <c r="B23" s="284" t="s">
        <v>1638</v>
      </c>
      <c r="C23" s="284" t="s">
        <v>1587</v>
      </c>
      <c r="D23" s="284" t="s">
        <v>525</v>
      </c>
      <c r="E23" s="284" t="s">
        <v>1538</v>
      </c>
      <c r="F23" s="284" t="s">
        <v>1576</v>
      </c>
      <c r="G23" s="284">
        <v>46</v>
      </c>
      <c r="H23" s="285">
        <v>46</v>
      </c>
      <c r="I23" s="285" t="s">
        <v>1601</v>
      </c>
      <c r="J23" s="285">
        <v>46904</v>
      </c>
      <c r="K23" s="286" t="s">
        <v>1582</v>
      </c>
      <c r="L23" s="382">
        <v>49857</v>
      </c>
      <c r="M23" s="384" t="s">
        <v>1573</v>
      </c>
      <c r="N23" s="44"/>
      <c r="O23" s="284" t="s">
        <v>228</v>
      </c>
    </row>
    <row r="24" spans="1:15" s="565" customFormat="1">
      <c r="A24" s="287" t="s">
        <v>1639</v>
      </c>
      <c r="B24" s="284" t="s">
        <v>1640</v>
      </c>
      <c r="C24" s="284" t="s">
        <v>1587</v>
      </c>
      <c r="D24" s="284" t="s">
        <v>525</v>
      </c>
      <c r="E24" s="284" t="s">
        <v>1538</v>
      </c>
      <c r="F24" s="284" t="s">
        <v>1576</v>
      </c>
      <c r="G24" s="284">
        <v>57</v>
      </c>
      <c r="H24" s="285">
        <v>92</v>
      </c>
      <c r="I24" s="285" t="s">
        <v>1577</v>
      </c>
      <c r="J24" s="285">
        <v>46142</v>
      </c>
      <c r="K24" s="286"/>
      <c r="L24" s="382"/>
      <c r="M24" s="384" t="s">
        <v>1583</v>
      </c>
      <c r="N24" s="44"/>
      <c r="O24" s="284" t="s">
        <v>228</v>
      </c>
    </row>
    <row r="25" spans="1:15" s="565" customFormat="1">
      <c r="A25" s="287" t="s">
        <v>1641</v>
      </c>
      <c r="B25" s="284" t="s">
        <v>1642</v>
      </c>
      <c r="C25" s="284" t="s">
        <v>1587</v>
      </c>
      <c r="D25" s="284" t="s">
        <v>525</v>
      </c>
      <c r="E25" s="284" t="s">
        <v>1544</v>
      </c>
      <c r="F25" s="284" t="s">
        <v>1570</v>
      </c>
      <c r="G25" s="284">
        <v>204</v>
      </c>
      <c r="H25" s="285">
        <v>206</v>
      </c>
      <c r="I25" s="285" t="s">
        <v>1577</v>
      </c>
      <c r="J25" s="285">
        <v>44773</v>
      </c>
      <c r="K25" s="286" t="s">
        <v>1609</v>
      </c>
      <c r="L25" s="382">
        <v>42064</v>
      </c>
      <c r="M25" s="384" t="s">
        <v>1573</v>
      </c>
      <c r="N25" s="44"/>
      <c r="O25" s="284" t="s">
        <v>229</v>
      </c>
    </row>
    <row r="26" spans="1:15" s="565" customFormat="1">
      <c r="A26" s="287" t="s">
        <v>1643</v>
      </c>
      <c r="B26" s="284" t="s">
        <v>1644</v>
      </c>
      <c r="C26" s="284" t="s">
        <v>1645</v>
      </c>
      <c r="D26" s="284" t="s">
        <v>525</v>
      </c>
      <c r="E26" s="284" t="s">
        <v>1518</v>
      </c>
      <c r="F26" s="284" t="s">
        <v>1576</v>
      </c>
      <c r="G26" s="284">
        <v>60</v>
      </c>
      <c r="H26" s="285">
        <v>60</v>
      </c>
      <c r="I26" s="285" t="s">
        <v>1646</v>
      </c>
      <c r="J26" s="285">
        <v>45991</v>
      </c>
      <c r="K26" s="286"/>
      <c r="L26" s="382"/>
      <c r="M26" s="384" t="s">
        <v>1578</v>
      </c>
      <c r="N26" s="44"/>
      <c r="O26" s="284" t="s">
        <v>228</v>
      </c>
    </row>
    <row r="27" spans="1:15" s="565" customFormat="1">
      <c r="A27" s="287" t="s">
        <v>1647</v>
      </c>
      <c r="B27" s="284" t="s">
        <v>1648</v>
      </c>
      <c r="C27" s="284" t="s">
        <v>525</v>
      </c>
      <c r="D27" s="284" t="s">
        <v>525</v>
      </c>
      <c r="E27" s="284" t="s">
        <v>1545</v>
      </c>
      <c r="F27" s="284" t="s">
        <v>1570</v>
      </c>
      <c r="G27" s="284">
        <v>0</v>
      </c>
      <c r="H27" s="285">
        <v>160</v>
      </c>
      <c r="I27" s="285"/>
      <c r="J27" s="285"/>
      <c r="K27" s="286" t="s">
        <v>1582</v>
      </c>
      <c r="L27" s="382">
        <v>53297</v>
      </c>
      <c r="M27" s="384" t="s">
        <v>1583</v>
      </c>
      <c r="N27" s="44"/>
      <c r="O27" s="284" t="s">
        <v>1584</v>
      </c>
    </row>
    <row r="28" spans="1:15" s="565" customFormat="1">
      <c r="A28" s="287" t="s">
        <v>1649</v>
      </c>
      <c r="B28" s="284" t="s">
        <v>1650</v>
      </c>
      <c r="C28" s="284" t="s">
        <v>1587</v>
      </c>
      <c r="D28" s="284" t="s">
        <v>525</v>
      </c>
      <c r="E28" s="284" t="s">
        <v>1595</v>
      </c>
      <c r="F28" s="284" t="s">
        <v>1588</v>
      </c>
      <c r="G28" s="284">
        <v>75</v>
      </c>
      <c r="H28" s="285">
        <v>75</v>
      </c>
      <c r="I28" s="285" t="s">
        <v>1615</v>
      </c>
      <c r="J28" s="285">
        <v>42021</v>
      </c>
      <c r="K28" s="286" t="s">
        <v>1651</v>
      </c>
      <c r="L28" s="382">
        <v>43952</v>
      </c>
      <c r="M28" s="384" t="s">
        <v>1583</v>
      </c>
      <c r="N28" s="44"/>
      <c r="O28" s="284" t="s">
        <v>1630</v>
      </c>
    </row>
    <row r="29" spans="1:15" s="565" customFormat="1">
      <c r="A29" s="287" t="s">
        <v>1652</v>
      </c>
      <c r="B29" s="284" t="s">
        <v>1653</v>
      </c>
      <c r="C29" s="284" t="s">
        <v>1587</v>
      </c>
      <c r="D29" s="284" t="s">
        <v>525</v>
      </c>
      <c r="E29" s="284" t="s">
        <v>1538</v>
      </c>
      <c r="F29" s="284" t="s">
        <v>1576</v>
      </c>
      <c r="G29" s="284">
        <v>59</v>
      </c>
      <c r="H29" s="285">
        <v>59</v>
      </c>
      <c r="I29" s="285" t="s">
        <v>1592</v>
      </c>
      <c r="J29" s="285">
        <v>48457</v>
      </c>
      <c r="K29" s="286"/>
      <c r="L29" s="382"/>
      <c r="M29" s="384" t="s">
        <v>1583</v>
      </c>
      <c r="N29" s="44"/>
      <c r="O29" s="284" t="s">
        <v>228</v>
      </c>
    </row>
    <row r="30" spans="1:15" s="565" customFormat="1">
      <c r="A30" s="287" t="s">
        <v>1654</v>
      </c>
      <c r="B30" s="284" t="s">
        <v>1655</v>
      </c>
      <c r="C30" s="284" t="s">
        <v>1656</v>
      </c>
      <c r="D30" s="284" t="s">
        <v>525</v>
      </c>
      <c r="E30" s="284" t="s">
        <v>1524</v>
      </c>
      <c r="F30" s="284" t="s">
        <v>1588</v>
      </c>
      <c r="G30" s="284">
        <v>38</v>
      </c>
      <c r="H30" s="285">
        <v>38</v>
      </c>
      <c r="I30" s="285" t="s">
        <v>1577</v>
      </c>
      <c r="J30" s="285">
        <v>41759</v>
      </c>
      <c r="K30" s="286" t="s">
        <v>1657</v>
      </c>
      <c r="L30" s="382">
        <v>41699</v>
      </c>
      <c r="M30" s="384" t="s">
        <v>1578</v>
      </c>
      <c r="N30" s="44"/>
      <c r="O30" s="284" t="s">
        <v>1630</v>
      </c>
    </row>
    <row r="31" spans="1:15" s="565" customFormat="1">
      <c r="A31" s="287" t="s">
        <v>1658</v>
      </c>
      <c r="B31" s="284" t="s">
        <v>1659</v>
      </c>
      <c r="C31" s="284" t="s">
        <v>1587</v>
      </c>
      <c r="D31" s="284" t="s">
        <v>525</v>
      </c>
      <c r="E31" s="284" t="s">
        <v>1545</v>
      </c>
      <c r="F31" s="284" t="s">
        <v>1570</v>
      </c>
      <c r="G31" s="284">
        <v>0</v>
      </c>
      <c r="H31" s="285">
        <v>132</v>
      </c>
      <c r="I31" s="285"/>
      <c r="J31" s="285"/>
      <c r="K31" s="286" t="s">
        <v>1660</v>
      </c>
      <c r="L31" s="382">
        <v>45870</v>
      </c>
      <c r="M31" s="384" t="s">
        <v>1583</v>
      </c>
      <c r="N31" s="44"/>
      <c r="O31" s="284" t="s">
        <v>1584</v>
      </c>
    </row>
    <row r="32" spans="1:15" s="565" customFormat="1">
      <c r="A32" s="287" t="s">
        <v>1661</v>
      </c>
      <c r="B32" s="284" t="s">
        <v>1662</v>
      </c>
      <c r="C32" s="284" t="s">
        <v>1663</v>
      </c>
      <c r="D32" s="284" t="s">
        <v>525</v>
      </c>
      <c r="E32" s="284" t="s">
        <v>1520</v>
      </c>
      <c r="F32" s="284" t="s">
        <v>1576</v>
      </c>
      <c r="G32" s="284">
        <v>40</v>
      </c>
      <c r="H32" s="285">
        <v>40</v>
      </c>
      <c r="I32" s="285" t="s">
        <v>1646</v>
      </c>
      <c r="J32" s="285">
        <v>45961</v>
      </c>
      <c r="K32" s="286"/>
      <c r="L32" s="382"/>
      <c r="M32" s="384" t="s">
        <v>1583</v>
      </c>
      <c r="N32" s="44"/>
      <c r="O32" s="284" t="s">
        <v>228</v>
      </c>
    </row>
    <row r="33" spans="1:15" s="565" customFormat="1">
      <c r="A33" s="287" t="s">
        <v>1664</v>
      </c>
      <c r="B33" s="284" t="s">
        <v>1665</v>
      </c>
      <c r="C33" s="284" t="s">
        <v>522</v>
      </c>
      <c r="D33" s="284" t="s">
        <v>525</v>
      </c>
      <c r="E33" s="284" t="s">
        <v>1485</v>
      </c>
      <c r="F33" s="284" t="s">
        <v>1576</v>
      </c>
      <c r="G33" s="284">
        <v>44</v>
      </c>
      <c r="H33" s="285">
        <v>52</v>
      </c>
      <c r="I33" s="285" t="s">
        <v>1615</v>
      </c>
      <c r="J33" s="285">
        <v>45869</v>
      </c>
      <c r="K33" s="286" t="s">
        <v>1651</v>
      </c>
      <c r="L33" s="382">
        <v>49369</v>
      </c>
      <c r="M33" s="384" t="s">
        <v>1583</v>
      </c>
      <c r="N33" s="44"/>
      <c r="O33" s="284" t="s">
        <v>228</v>
      </c>
    </row>
    <row r="34" spans="1:15" s="565" customFormat="1">
      <c r="A34" s="287" t="s">
        <v>1666</v>
      </c>
      <c r="B34" s="284" t="s">
        <v>1667</v>
      </c>
      <c r="C34" s="284" t="s">
        <v>1587</v>
      </c>
      <c r="D34" s="284" t="s">
        <v>525</v>
      </c>
      <c r="E34" s="284" t="s">
        <v>1537</v>
      </c>
      <c r="F34" s="284" t="s">
        <v>1570</v>
      </c>
      <c r="G34" s="284">
        <v>60</v>
      </c>
      <c r="H34" s="285">
        <v>60</v>
      </c>
      <c r="I34" s="285" t="s">
        <v>1577</v>
      </c>
      <c r="J34" s="285">
        <v>49856</v>
      </c>
      <c r="K34" s="286"/>
      <c r="L34" s="382"/>
      <c r="M34" s="384" t="s">
        <v>1573</v>
      </c>
      <c r="N34" s="44"/>
      <c r="O34" s="284" t="s">
        <v>228</v>
      </c>
    </row>
    <row r="35" spans="1:15" s="565" customFormat="1">
      <c r="A35" s="287" t="s">
        <v>1668</v>
      </c>
      <c r="B35" s="284" t="s">
        <v>1669</v>
      </c>
      <c r="C35" s="284" t="s">
        <v>1587</v>
      </c>
      <c r="D35" s="284" t="s">
        <v>525</v>
      </c>
      <c r="E35" s="284" t="s">
        <v>1537</v>
      </c>
      <c r="F35" s="284" t="s">
        <v>1570</v>
      </c>
      <c r="G35" s="284">
        <v>90</v>
      </c>
      <c r="H35" s="285">
        <v>100</v>
      </c>
      <c r="I35" s="285" t="s">
        <v>1577</v>
      </c>
      <c r="J35" s="285">
        <v>43373</v>
      </c>
      <c r="K35" s="286"/>
      <c r="L35" s="382"/>
      <c r="M35" s="384" t="s">
        <v>1583</v>
      </c>
      <c r="N35" s="44"/>
      <c r="O35" s="284" t="s">
        <v>1579</v>
      </c>
    </row>
    <row r="36" spans="1:15" s="565" customFormat="1">
      <c r="A36" s="287" t="s">
        <v>1670</v>
      </c>
      <c r="B36" s="284" t="s">
        <v>1671</v>
      </c>
      <c r="C36" s="284" t="s">
        <v>521</v>
      </c>
      <c r="D36" s="284" t="s">
        <v>525</v>
      </c>
      <c r="E36" s="284" t="s">
        <v>1507</v>
      </c>
      <c r="F36" s="284" t="s">
        <v>1588</v>
      </c>
      <c r="G36" s="284">
        <v>59</v>
      </c>
      <c r="H36" s="285">
        <v>60</v>
      </c>
      <c r="I36" s="285" t="s">
        <v>1571</v>
      </c>
      <c r="J36" s="285">
        <v>48230</v>
      </c>
      <c r="K36" s="286" t="s">
        <v>1634</v>
      </c>
      <c r="L36" s="382"/>
      <c r="M36" s="384" t="s">
        <v>1573</v>
      </c>
      <c r="N36" s="44"/>
      <c r="O36" s="284" t="s">
        <v>228</v>
      </c>
    </row>
    <row r="37" spans="1:15" s="565" customFormat="1">
      <c r="A37" s="287" t="s">
        <v>1672</v>
      </c>
      <c r="B37" s="284" t="s">
        <v>1673</v>
      </c>
      <c r="C37" s="284" t="s">
        <v>1663</v>
      </c>
      <c r="D37" s="284" t="s">
        <v>525</v>
      </c>
      <c r="E37" s="284" t="s">
        <v>1520</v>
      </c>
      <c r="F37" s="284" t="s">
        <v>1576</v>
      </c>
      <c r="G37" s="284">
        <v>0</v>
      </c>
      <c r="H37" s="285">
        <v>148</v>
      </c>
      <c r="I37" s="285"/>
      <c r="J37" s="285"/>
      <c r="K37" s="286" t="s">
        <v>1660</v>
      </c>
      <c r="L37" s="382">
        <v>50314</v>
      </c>
      <c r="M37" s="384" t="s">
        <v>1583</v>
      </c>
      <c r="N37" s="44"/>
      <c r="O37" s="284" t="s">
        <v>1584</v>
      </c>
    </row>
    <row r="38" spans="1:15" s="565" customFormat="1">
      <c r="A38" s="287" t="s">
        <v>1674</v>
      </c>
      <c r="B38" s="284" t="s">
        <v>1675</v>
      </c>
      <c r="C38" s="284" t="s">
        <v>525</v>
      </c>
      <c r="D38" s="284" t="s">
        <v>525</v>
      </c>
      <c r="E38" s="284" t="s">
        <v>1595</v>
      </c>
      <c r="F38" s="284" t="s">
        <v>1588</v>
      </c>
      <c r="G38" s="284">
        <v>0</v>
      </c>
      <c r="H38" s="285">
        <v>0</v>
      </c>
      <c r="I38" s="285"/>
      <c r="J38" s="285"/>
      <c r="K38" s="286" t="s">
        <v>1676</v>
      </c>
      <c r="L38" s="382"/>
      <c r="M38" s="384"/>
      <c r="N38" s="44"/>
      <c r="O38" s="284" t="s">
        <v>1584</v>
      </c>
    </row>
    <row r="39" spans="1:15" s="565" customFormat="1">
      <c r="A39" s="287" t="s">
        <v>1677</v>
      </c>
      <c r="B39" s="284" t="s">
        <v>1678</v>
      </c>
      <c r="C39" s="284" t="s">
        <v>525</v>
      </c>
      <c r="D39" s="284" t="s">
        <v>525</v>
      </c>
      <c r="E39" s="284" t="s">
        <v>1542</v>
      </c>
      <c r="F39" s="284" t="s">
        <v>1679</v>
      </c>
      <c r="G39" s="284">
        <v>0</v>
      </c>
      <c r="H39" s="285">
        <v>0</v>
      </c>
      <c r="I39" s="285"/>
      <c r="J39" s="285"/>
      <c r="K39" s="286" t="s">
        <v>1634</v>
      </c>
      <c r="L39" s="382"/>
      <c r="M39" s="384"/>
      <c r="N39" s="44"/>
      <c r="O39" s="284" t="s">
        <v>1584</v>
      </c>
    </row>
    <row r="40" spans="1:15" s="565" customFormat="1">
      <c r="A40" s="287" t="s">
        <v>1680</v>
      </c>
      <c r="B40" s="284" t="s">
        <v>1681</v>
      </c>
      <c r="C40" s="284" t="s">
        <v>525</v>
      </c>
      <c r="D40" s="284" t="s">
        <v>525</v>
      </c>
      <c r="E40" s="284" t="s">
        <v>1542</v>
      </c>
      <c r="F40" s="284" t="s">
        <v>1588</v>
      </c>
      <c r="G40" s="284">
        <v>79</v>
      </c>
      <c r="H40" s="285">
        <v>80</v>
      </c>
      <c r="I40" s="285" t="s">
        <v>1571</v>
      </c>
      <c r="J40" s="285">
        <v>41759</v>
      </c>
      <c r="K40" s="286" t="s">
        <v>1634</v>
      </c>
      <c r="L40" s="382"/>
      <c r="M40" s="384" t="s">
        <v>1573</v>
      </c>
      <c r="N40" s="44"/>
      <c r="O40" s="284" t="s">
        <v>228</v>
      </c>
    </row>
    <row r="41" spans="1:15" s="565" customFormat="1">
      <c r="A41" s="287" t="s">
        <v>1682</v>
      </c>
      <c r="B41" s="284" t="s">
        <v>1683</v>
      </c>
      <c r="C41" s="284" t="s">
        <v>1587</v>
      </c>
      <c r="D41" s="284" t="s">
        <v>525</v>
      </c>
      <c r="E41" s="284" t="s">
        <v>1544</v>
      </c>
      <c r="F41" s="284" t="s">
        <v>1570</v>
      </c>
      <c r="G41" s="284">
        <v>158</v>
      </c>
      <c r="H41" s="285">
        <v>158</v>
      </c>
      <c r="I41" s="285" t="s">
        <v>1601</v>
      </c>
      <c r="J41" s="285">
        <v>43343</v>
      </c>
      <c r="K41" s="286" t="s">
        <v>1634</v>
      </c>
      <c r="L41" s="382">
        <v>43800</v>
      </c>
      <c r="M41" s="384" t="s">
        <v>1573</v>
      </c>
      <c r="N41" s="44"/>
      <c r="O41" s="284" t="s">
        <v>1579</v>
      </c>
    </row>
    <row r="42" spans="1:15" s="565" customFormat="1">
      <c r="A42" s="287" t="s">
        <v>1684</v>
      </c>
      <c r="B42" s="284" t="s">
        <v>1685</v>
      </c>
      <c r="C42" s="284" t="s">
        <v>1587</v>
      </c>
      <c r="D42" s="284" t="s">
        <v>525</v>
      </c>
      <c r="E42" s="284" t="s">
        <v>1549</v>
      </c>
      <c r="F42" s="284" t="s">
        <v>1570</v>
      </c>
      <c r="G42" s="284">
        <v>74</v>
      </c>
      <c r="H42" s="285">
        <v>74</v>
      </c>
      <c r="I42" s="285" t="s">
        <v>1615</v>
      </c>
      <c r="J42" s="285">
        <v>44377</v>
      </c>
      <c r="K42" s="286" t="s">
        <v>1651</v>
      </c>
      <c r="L42" s="382">
        <v>48214</v>
      </c>
      <c r="M42" s="384" t="s">
        <v>1583</v>
      </c>
      <c r="N42" s="44"/>
      <c r="O42" s="284" t="s">
        <v>229</v>
      </c>
    </row>
    <row r="43" spans="1:15" s="565" customFormat="1">
      <c r="A43" s="287" t="s">
        <v>1686</v>
      </c>
      <c r="B43" s="284" t="s">
        <v>1687</v>
      </c>
      <c r="C43" s="284" t="s">
        <v>1587</v>
      </c>
      <c r="D43" s="284" t="s">
        <v>525</v>
      </c>
      <c r="E43" s="284" t="s">
        <v>1544</v>
      </c>
      <c r="F43" s="284" t="s">
        <v>1570</v>
      </c>
      <c r="G43" s="284">
        <v>217</v>
      </c>
      <c r="H43" s="285">
        <v>217</v>
      </c>
      <c r="I43" s="285" t="s">
        <v>1577</v>
      </c>
      <c r="J43" s="285">
        <v>48029</v>
      </c>
      <c r="K43" s="286"/>
      <c r="L43" s="382"/>
      <c r="M43" s="384" t="s">
        <v>1573</v>
      </c>
      <c r="N43" s="44"/>
      <c r="O43" s="284" t="s">
        <v>228</v>
      </c>
    </row>
    <row r="44" spans="1:15" s="565" customFormat="1">
      <c r="A44" s="287" t="s">
        <v>1688</v>
      </c>
      <c r="B44" s="284" t="s">
        <v>1689</v>
      </c>
      <c r="C44" s="284" t="s">
        <v>1608</v>
      </c>
      <c r="D44" s="284" t="s">
        <v>525</v>
      </c>
      <c r="E44" s="284" t="s">
        <v>1528</v>
      </c>
      <c r="F44" s="284" t="s">
        <v>1576</v>
      </c>
      <c r="G44" s="284">
        <v>0</v>
      </c>
      <c r="H44" s="285">
        <v>39</v>
      </c>
      <c r="I44" s="285"/>
      <c r="J44" s="285"/>
      <c r="K44" s="286" t="s">
        <v>1660</v>
      </c>
      <c r="L44" s="382">
        <v>45992</v>
      </c>
      <c r="M44" s="384" t="s">
        <v>1583</v>
      </c>
      <c r="N44" s="44"/>
      <c r="O44" s="284" t="s">
        <v>1584</v>
      </c>
    </row>
    <row r="45" spans="1:15" s="565" customFormat="1">
      <c r="A45" s="287" t="s">
        <v>1690</v>
      </c>
      <c r="B45" s="284" t="s">
        <v>1691</v>
      </c>
      <c r="C45" s="284" t="s">
        <v>1587</v>
      </c>
      <c r="D45" s="284" t="s">
        <v>525</v>
      </c>
      <c r="E45" s="284" t="s">
        <v>1549</v>
      </c>
      <c r="F45" s="284" t="s">
        <v>1570</v>
      </c>
      <c r="G45" s="284">
        <v>0</v>
      </c>
      <c r="H45" s="285">
        <v>248</v>
      </c>
      <c r="I45" s="285"/>
      <c r="J45" s="285"/>
      <c r="K45" s="286" t="s">
        <v>1660</v>
      </c>
      <c r="L45" s="382">
        <v>45292</v>
      </c>
      <c r="M45" s="384" t="s">
        <v>1573</v>
      </c>
      <c r="N45" s="44"/>
      <c r="O45" s="284" t="s">
        <v>1584</v>
      </c>
    </row>
    <row r="46" spans="1:15" s="565" customFormat="1">
      <c r="A46" s="287" t="s">
        <v>1692</v>
      </c>
      <c r="B46" s="284" t="s">
        <v>1693</v>
      </c>
      <c r="C46" s="284" t="s">
        <v>525</v>
      </c>
      <c r="D46" s="284" t="s">
        <v>525</v>
      </c>
      <c r="E46" s="284" t="s">
        <v>1549</v>
      </c>
      <c r="F46" s="284" t="s">
        <v>1570</v>
      </c>
      <c r="G46" s="284">
        <v>0</v>
      </c>
      <c r="H46" s="285">
        <v>32</v>
      </c>
      <c r="I46" s="285"/>
      <c r="J46" s="285"/>
      <c r="K46" s="286" t="s">
        <v>1634</v>
      </c>
      <c r="L46" s="382">
        <v>42156</v>
      </c>
      <c r="M46" s="384" t="s">
        <v>1573</v>
      </c>
      <c r="N46" s="44"/>
      <c r="O46" s="284" t="s">
        <v>1584</v>
      </c>
    </row>
    <row r="47" spans="1:15" s="565" customFormat="1">
      <c r="A47" s="287" t="s">
        <v>1694</v>
      </c>
      <c r="B47" s="284" t="s">
        <v>1693</v>
      </c>
      <c r="C47" s="284" t="s">
        <v>525</v>
      </c>
      <c r="D47" s="284" t="s">
        <v>525</v>
      </c>
      <c r="E47" s="284" t="s">
        <v>1549</v>
      </c>
      <c r="F47" s="284" t="s">
        <v>1570</v>
      </c>
      <c r="G47" s="284">
        <v>0</v>
      </c>
      <c r="H47" s="285">
        <v>32</v>
      </c>
      <c r="I47" s="285"/>
      <c r="J47" s="285"/>
      <c r="K47" s="286" t="s">
        <v>1634</v>
      </c>
      <c r="L47" s="382">
        <v>43983</v>
      </c>
      <c r="M47" s="384" t="s">
        <v>1573</v>
      </c>
      <c r="N47" s="44"/>
      <c r="O47" s="284" t="s">
        <v>1584</v>
      </c>
    </row>
    <row r="48" spans="1:15" s="565" customFormat="1">
      <c r="A48" s="287" t="s">
        <v>1695</v>
      </c>
      <c r="B48" s="284" t="s">
        <v>1696</v>
      </c>
      <c r="C48" s="284" t="s">
        <v>1697</v>
      </c>
      <c r="D48" s="284" t="s">
        <v>525</v>
      </c>
      <c r="E48" s="284" t="s">
        <v>1526</v>
      </c>
      <c r="F48" s="284" t="s">
        <v>1698</v>
      </c>
      <c r="G48" s="284">
        <v>84</v>
      </c>
      <c r="H48" s="285">
        <v>88</v>
      </c>
      <c r="I48" s="285" t="s">
        <v>1604</v>
      </c>
      <c r="J48" s="285">
        <v>45747</v>
      </c>
      <c r="K48" s="286"/>
      <c r="L48" s="382"/>
      <c r="M48" s="384" t="s">
        <v>1578</v>
      </c>
      <c r="N48" s="44" t="s">
        <v>1589</v>
      </c>
      <c r="O48" s="284" t="s">
        <v>228</v>
      </c>
    </row>
    <row r="49" spans="1:15" s="565" customFormat="1">
      <c r="A49" s="287" t="s">
        <v>1699</v>
      </c>
      <c r="B49" s="284" t="s">
        <v>1700</v>
      </c>
      <c r="C49" s="284" t="s">
        <v>525</v>
      </c>
      <c r="D49" s="284" t="s">
        <v>525</v>
      </c>
      <c r="E49" s="284" t="s">
        <v>1549</v>
      </c>
      <c r="F49" s="284" t="s">
        <v>1570</v>
      </c>
      <c r="G49" s="284">
        <v>0</v>
      </c>
      <c r="H49" s="285">
        <v>38</v>
      </c>
      <c r="I49" s="285"/>
      <c r="J49" s="285"/>
      <c r="K49" s="286" t="s">
        <v>1701</v>
      </c>
      <c r="L49" s="382">
        <v>52505</v>
      </c>
      <c r="M49" s="384" t="s">
        <v>1583</v>
      </c>
      <c r="N49" s="44"/>
      <c r="O49" s="284" t="s">
        <v>1584</v>
      </c>
    </row>
    <row r="50" spans="1:15" s="565" customFormat="1">
      <c r="A50" s="287" t="s">
        <v>1702</v>
      </c>
      <c r="B50" s="284" t="s">
        <v>1703</v>
      </c>
      <c r="C50" s="284" t="s">
        <v>1704</v>
      </c>
      <c r="D50" s="284" t="s">
        <v>525</v>
      </c>
      <c r="E50" s="284" t="s">
        <v>1485</v>
      </c>
      <c r="F50" s="284" t="s">
        <v>1576</v>
      </c>
      <c r="G50" s="284">
        <v>65</v>
      </c>
      <c r="H50" s="285">
        <v>65</v>
      </c>
      <c r="I50" s="285" t="s">
        <v>1601</v>
      </c>
      <c r="J50" s="285">
        <v>46691</v>
      </c>
      <c r="K50" s="286"/>
      <c r="L50" s="382"/>
      <c r="M50" s="384" t="s">
        <v>1583</v>
      </c>
      <c r="N50" s="44"/>
      <c r="O50" s="284" t="s">
        <v>228</v>
      </c>
    </row>
    <row r="51" spans="1:15" s="565" customFormat="1">
      <c r="A51" s="287" t="s">
        <v>1705</v>
      </c>
      <c r="B51" s="284" t="s">
        <v>1706</v>
      </c>
      <c r="C51" s="284" t="s">
        <v>1587</v>
      </c>
      <c r="D51" s="284" t="s">
        <v>525</v>
      </c>
      <c r="E51" s="284" t="s">
        <v>1538</v>
      </c>
      <c r="F51" s="284" t="s">
        <v>1576</v>
      </c>
      <c r="G51" s="284">
        <v>100</v>
      </c>
      <c r="H51" s="285">
        <v>100</v>
      </c>
      <c r="I51" s="285" t="s">
        <v>1707</v>
      </c>
      <c r="J51" s="285">
        <v>44834</v>
      </c>
      <c r="K51" s="286"/>
      <c r="L51" s="382"/>
      <c r="M51" s="384" t="s">
        <v>1583</v>
      </c>
      <c r="N51" s="44"/>
      <c r="O51" s="284" t="s">
        <v>229</v>
      </c>
    </row>
    <row r="52" spans="1:15" s="565" customFormat="1">
      <c r="A52" s="287" t="s">
        <v>1708</v>
      </c>
      <c r="B52" s="284" t="s">
        <v>1709</v>
      </c>
      <c r="C52" s="284" t="s">
        <v>1704</v>
      </c>
      <c r="D52" s="284" t="s">
        <v>525</v>
      </c>
      <c r="E52" s="284" t="s">
        <v>1485</v>
      </c>
      <c r="F52" s="284" t="s">
        <v>1576</v>
      </c>
      <c r="G52" s="284">
        <v>88</v>
      </c>
      <c r="H52" s="285">
        <v>102</v>
      </c>
      <c r="I52" s="285" t="s">
        <v>1615</v>
      </c>
      <c r="J52" s="285">
        <v>47118</v>
      </c>
      <c r="K52" s="286" t="s">
        <v>1710</v>
      </c>
      <c r="L52" s="382">
        <v>52932</v>
      </c>
      <c r="M52" s="384" t="s">
        <v>1583</v>
      </c>
      <c r="N52" s="44"/>
      <c r="O52" s="284" t="s">
        <v>228</v>
      </c>
    </row>
    <row r="53" spans="1:15" ht="15.75" thickBot="1">
      <c r="A53" s="672" t="s">
        <v>48</v>
      </c>
      <c r="B53" s="673"/>
      <c r="C53" s="673"/>
      <c r="D53" s="673"/>
      <c r="E53" s="673"/>
      <c r="F53" s="673"/>
      <c r="G53" s="673"/>
      <c r="H53" s="673"/>
      <c r="I53" s="673"/>
      <c r="J53" s="674"/>
    </row>
    <row r="55" spans="1:15" ht="19.5" thickBot="1">
      <c r="A55" s="780" t="s">
        <v>2118</v>
      </c>
      <c r="B55" s="780"/>
    </row>
    <row r="56" spans="1:15" ht="45">
      <c r="A56" s="296" t="s">
        <v>47</v>
      </c>
      <c r="B56" s="297" t="s">
        <v>316</v>
      </c>
      <c r="C56" s="297" t="s">
        <v>312</v>
      </c>
      <c r="D56" s="297" t="s">
        <v>313</v>
      </c>
      <c r="E56" s="297" t="s">
        <v>314</v>
      </c>
      <c r="F56" s="297" t="s">
        <v>315</v>
      </c>
      <c r="G56" s="297" t="s">
        <v>321</v>
      </c>
      <c r="H56" s="297" t="s">
        <v>322</v>
      </c>
      <c r="I56" s="297" t="s">
        <v>317</v>
      </c>
      <c r="J56" s="297" t="s">
        <v>318</v>
      </c>
      <c r="K56" s="297" t="s">
        <v>320</v>
      </c>
      <c r="L56" s="297" t="s">
        <v>319</v>
      </c>
    </row>
    <row r="57" spans="1:15">
      <c r="A57" s="287" t="s">
        <v>1711</v>
      </c>
      <c r="B57" s="576">
        <v>32112</v>
      </c>
      <c r="C57" s="284" t="s">
        <v>1833</v>
      </c>
      <c r="D57" s="284" t="s">
        <v>528</v>
      </c>
      <c r="E57" s="284" t="s">
        <v>525</v>
      </c>
      <c r="F57" s="286" t="s">
        <v>1517</v>
      </c>
      <c r="G57" s="286" t="s">
        <v>1959</v>
      </c>
      <c r="H57" s="284"/>
      <c r="I57" s="285">
        <v>38</v>
      </c>
      <c r="J57" s="284">
        <v>38</v>
      </c>
      <c r="K57" s="285" t="s">
        <v>1989</v>
      </c>
      <c r="L57" s="577">
        <v>37591</v>
      </c>
    </row>
    <row r="58" spans="1:15" s="347" customFormat="1">
      <c r="A58" s="287" t="s">
        <v>1712</v>
      </c>
      <c r="B58" s="576">
        <v>32234</v>
      </c>
      <c r="C58" s="284" t="s">
        <v>1834</v>
      </c>
      <c r="D58" s="284" t="s">
        <v>528</v>
      </c>
      <c r="E58" s="284" t="s">
        <v>525</v>
      </c>
      <c r="F58" s="286" t="s">
        <v>1517</v>
      </c>
      <c r="G58" s="286" t="s">
        <v>1959</v>
      </c>
      <c r="H58" s="284" t="s">
        <v>1960</v>
      </c>
      <c r="I58" s="285">
        <v>104</v>
      </c>
      <c r="J58" s="284">
        <v>104</v>
      </c>
      <c r="K58" s="285" t="s">
        <v>1989</v>
      </c>
      <c r="L58" s="577">
        <v>37712</v>
      </c>
    </row>
    <row r="59" spans="1:15" s="565" customFormat="1">
      <c r="A59" s="287" t="s">
        <v>1713</v>
      </c>
      <c r="B59" s="576"/>
      <c r="C59" s="284" t="s">
        <v>1835</v>
      </c>
      <c r="D59" s="284" t="s">
        <v>535</v>
      </c>
      <c r="E59" s="284" t="s">
        <v>525</v>
      </c>
      <c r="F59" s="286" t="s">
        <v>1961</v>
      </c>
      <c r="G59" s="286" t="s">
        <v>1962</v>
      </c>
      <c r="H59" s="284"/>
      <c r="I59" s="285">
        <v>23</v>
      </c>
      <c r="J59" s="284">
        <v>23</v>
      </c>
      <c r="K59" s="285" t="s">
        <v>1989</v>
      </c>
      <c r="L59" s="577"/>
    </row>
    <row r="60" spans="1:15" s="565" customFormat="1">
      <c r="A60" s="287" t="s">
        <v>1714</v>
      </c>
      <c r="B60" s="576">
        <v>31809</v>
      </c>
      <c r="C60" s="284" t="s">
        <v>1836</v>
      </c>
      <c r="D60" s="284" t="s">
        <v>521</v>
      </c>
      <c r="E60" s="284" t="s">
        <v>525</v>
      </c>
      <c r="F60" s="286" t="s">
        <v>1507</v>
      </c>
      <c r="G60" s="286" t="s">
        <v>1959</v>
      </c>
      <c r="H60" s="284" t="s">
        <v>1960</v>
      </c>
      <c r="I60" s="285">
        <v>4</v>
      </c>
      <c r="J60" s="284">
        <v>4</v>
      </c>
      <c r="K60" s="285" t="s">
        <v>1989</v>
      </c>
      <c r="L60" s="577">
        <v>37288</v>
      </c>
    </row>
    <row r="61" spans="1:15" s="565" customFormat="1">
      <c r="A61" s="287" t="s">
        <v>1714</v>
      </c>
      <c r="B61" s="576">
        <v>32380</v>
      </c>
      <c r="C61" s="284" t="s">
        <v>1837</v>
      </c>
      <c r="D61" s="284" t="s">
        <v>525</v>
      </c>
      <c r="E61" s="284" t="s">
        <v>525</v>
      </c>
      <c r="F61" s="286" t="s">
        <v>1534</v>
      </c>
      <c r="G61" s="286" t="s">
        <v>1959</v>
      </c>
      <c r="H61" s="284"/>
      <c r="I61" s="285">
        <v>1</v>
      </c>
      <c r="J61" s="284">
        <v>1</v>
      </c>
      <c r="K61" s="285" t="s">
        <v>1989</v>
      </c>
      <c r="L61" s="577">
        <v>37858</v>
      </c>
    </row>
    <row r="62" spans="1:15" s="565" customFormat="1">
      <c r="A62" s="287" t="s">
        <v>1715</v>
      </c>
      <c r="B62" s="576">
        <v>32450</v>
      </c>
      <c r="C62" s="284" t="s">
        <v>1838</v>
      </c>
      <c r="D62" s="284" t="s">
        <v>1839</v>
      </c>
      <c r="E62" s="284" t="s">
        <v>525</v>
      </c>
      <c r="F62" s="286" t="s">
        <v>1521</v>
      </c>
      <c r="G62" s="286" t="s">
        <v>1959</v>
      </c>
      <c r="H62" s="284"/>
      <c r="I62" s="285">
        <v>1</v>
      </c>
      <c r="J62" s="284">
        <v>1</v>
      </c>
      <c r="K62" s="285" t="s">
        <v>1989</v>
      </c>
      <c r="L62" s="577">
        <v>37928</v>
      </c>
    </row>
    <row r="63" spans="1:15" s="565" customFormat="1">
      <c r="A63" s="287" t="s">
        <v>1716</v>
      </c>
      <c r="B63" s="576">
        <v>32317</v>
      </c>
      <c r="C63" s="284" t="s">
        <v>1716</v>
      </c>
      <c r="D63" s="284" t="s">
        <v>1839</v>
      </c>
      <c r="E63" s="284" t="s">
        <v>525</v>
      </c>
      <c r="F63" s="286" t="s">
        <v>1521</v>
      </c>
      <c r="G63" s="286" t="s">
        <v>1959</v>
      </c>
      <c r="H63" s="284"/>
      <c r="I63" s="285">
        <v>1</v>
      </c>
      <c r="J63" s="284">
        <v>1</v>
      </c>
      <c r="K63" s="285" t="s">
        <v>1989</v>
      </c>
      <c r="L63" s="577">
        <v>37795</v>
      </c>
    </row>
    <row r="64" spans="1:15" s="565" customFormat="1">
      <c r="A64" s="287" t="s">
        <v>1717</v>
      </c>
      <c r="B64" s="576">
        <v>32283</v>
      </c>
      <c r="C64" s="284" t="s">
        <v>1717</v>
      </c>
      <c r="D64" s="284" t="s">
        <v>525</v>
      </c>
      <c r="E64" s="284" t="s">
        <v>525</v>
      </c>
      <c r="F64" s="286" t="s">
        <v>1534</v>
      </c>
      <c r="G64" s="286" t="s">
        <v>1959</v>
      </c>
      <c r="H64" s="284"/>
      <c r="I64" s="285">
        <v>1</v>
      </c>
      <c r="J64" s="284">
        <v>1</v>
      </c>
      <c r="K64" s="285" t="s">
        <v>1989</v>
      </c>
      <c r="L64" s="577">
        <v>37761</v>
      </c>
    </row>
    <row r="65" spans="1:12" s="565" customFormat="1">
      <c r="A65" s="287" t="s">
        <v>1718</v>
      </c>
      <c r="B65" s="576">
        <v>32234</v>
      </c>
      <c r="C65" s="284" t="s">
        <v>1718</v>
      </c>
      <c r="D65" s="284" t="s">
        <v>525</v>
      </c>
      <c r="E65" s="284" t="s">
        <v>525</v>
      </c>
      <c r="F65" s="286" t="s">
        <v>1547</v>
      </c>
      <c r="G65" s="286" t="s">
        <v>1959</v>
      </c>
      <c r="H65" s="284"/>
      <c r="I65" s="285">
        <v>1</v>
      </c>
      <c r="J65" s="284">
        <v>1</v>
      </c>
      <c r="K65" s="285" t="s">
        <v>1989</v>
      </c>
      <c r="L65" s="577">
        <v>37712</v>
      </c>
    </row>
    <row r="66" spans="1:12" s="565" customFormat="1">
      <c r="A66" s="287" t="s">
        <v>1719</v>
      </c>
      <c r="B66" s="576">
        <v>32274</v>
      </c>
      <c r="C66" s="284" t="s">
        <v>1840</v>
      </c>
      <c r="D66" s="284" t="s">
        <v>525</v>
      </c>
      <c r="E66" s="284" t="s">
        <v>525</v>
      </c>
      <c r="F66" s="286" t="s">
        <v>1549</v>
      </c>
      <c r="G66" s="286" t="s">
        <v>1959</v>
      </c>
      <c r="H66" s="284"/>
      <c r="I66" s="285">
        <v>6</v>
      </c>
      <c r="J66" s="284">
        <v>6</v>
      </c>
      <c r="K66" s="285" t="s">
        <v>1989</v>
      </c>
      <c r="L66" s="577">
        <v>37752</v>
      </c>
    </row>
    <row r="67" spans="1:12" s="565" customFormat="1">
      <c r="A67" s="287" t="s">
        <v>1720</v>
      </c>
      <c r="B67" s="576">
        <v>32198</v>
      </c>
      <c r="C67" s="284" t="s">
        <v>1720</v>
      </c>
      <c r="D67" s="284" t="s">
        <v>525</v>
      </c>
      <c r="E67" s="284" t="s">
        <v>525</v>
      </c>
      <c r="F67" s="286" t="s">
        <v>1550</v>
      </c>
      <c r="G67" s="286" t="s">
        <v>1959</v>
      </c>
      <c r="H67" s="284"/>
      <c r="I67" s="285">
        <v>3</v>
      </c>
      <c r="J67" s="284">
        <v>3</v>
      </c>
      <c r="K67" s="285" t="s">
        <v>1989</v>
      </c>
      <c r="L67" s="577">
        <v>37677</v>
      </c>
    </row>
    <row r="68" spans="1:12" s="565" customFormat="1">
      <c r="A68" s="287" t="s">
        <v>1721</v>
      </c>
      <c r="B68" s="576">
        <v>32185</v>
      </c>
      <c r="C68" s="284" t="s">
        <v>1841</v>
      </c>
      <c r="D68" s="284" t="s">
        <v>525</v>
      </c>
      <c r="E68" s="284" t="s">
        <v>525</v>
      </c>
      <c r="F68" s="286" t="s">
        <v>1538</v>
      </c>
      <c r="G68" s="286" t="s">
        <v>1959</v>
      </c>
      <c r="H68" s="284"/>
      <c r="I68" s="285">
        <v>1</v>
      </c>
      <c r="J68" s="284">
        <v>1</v>
      </c>
      <c r="K68" s="285" t="s">
        <v>1989</v>
      </c>
      <c r="L68" s="577">
        <v>37664</v>
      </c>
    </row>
    <row r="69" spans="1:12" s="565" customFormat="1">
      <c r="A69" s="287" t="s">
        <v>1722</v>
      </c>
      <c r="B69" s="576">
        <v>33368</v>
      </c>
      <c r="C69" s="284" t="s">
        <v>1842</v>
      </c>
      <c r="D69" s="284" t="s">
        <v>527</v>
      </c>
      <c r="E69" s="284" t="s">
        <v>525</v>
      </c>
      <c r="F69" s="286" t="s">
        <v>1516</v>
      </c>
      <c r="G69" s="286" t="s">
        <v>1962</v>
      </c>
      <c r="H69" s="284"/>
      <c r="I69" s="285">
        <v>100</v>
      </c>
      <c r="J69" s="284">
        <v>100</v>
      </c>
      <c r="K69" s="285" t="s">
        <v>1989</v>
      </c>
      <c r="L69" s="577">
        <v>38847</v>
      </c>
    </row>
    <row r="70" spans="1:12" s="565" customFormat="1">
      <c r="A70" s="287" t="s">
        <v>1723</v>
      </c>
      <c r="B70" s="576">
        <v>32883</v>
      </c>
      <c r="C70" s="284" t="s">
        <v>1843</v>
      </c>
      <c r="D70" s="284" t="s">
        <v>523</v>
      </c>
      <c r="E70" s="284" t="s">
        <v>525</v>
      </c>
      <c r="F70" s="286" t="s">
        <v>1510</v>
      </c>
      <c r="G70" s="286" t="s">
        <v>1959</v>
      </c>
      <c r="H70" s="284"/>
      <c r="I70" s="285">
        <v>120</v>
      </c>
      <c r="J70" s="284">
        <v>120</v>
      </c>
      <c r="K70" s="285" t="s">
        <v>1989</v>
      </c>
      <c r="L70" s="577">
        <v>38362</v>
      </c>
    </row>
    <row r="71" spans="1:12" s="565" customFormat="1">
      <c r="A71" s="287" t="s">
        <v>1724</v>
      </c>
      <c r="B71" s="576">
        <v>32820</v>
      </c>
      <c r="C71" s="284" t="s">
        <v>1844</v>
      </c>
      <c r="D71" s="284" t="s">
        <v>533</v>
      </c>
      <c r="E71" s="284" t="s">
        <v>525</v>
      </c>
      <c r="F71" s="286" t="s">
        <v>1530</v>
      </c>
      <c r="G71" s="286" t="s">
        <v>1959</v>
      </c>
      <c r="H71" s="284"/>
      <c r="I71" s="285">
        <v>16</v>
      </c>
      <c r="J71" s="284">
        <v>16</v>
      </c>
      <c r="K71" s="285" t="s">
        <v>1989</v>
      </c>
      <c r="L71" s="577">
        <v>38299</v>
      </c>
    </row>
    <row r="72" spans="1:12" s="565" customFormat="1">
      <c r="A72" s="287" t="s">
        <v>1725</v>
      </c>
      <c r="B72" s="576">
        <v>33212</v>
      </c>
      <c r="C72" s="284" t="s">
        <v>1845</v>
      </c>
      <c r="D72" s="284" t="s">
        <v>529</v>
      </c>
      <c r="E72" s="284" t="s">
        <v>525</v>
      </c>
      <c r="F72" s="286" t="s">
        <v>1518</v>
      </c>
      <c r="G72" s="286" t="s">
        <v>1962</v>
      </c>
      <c r="H72" s="284"/>
      <c r="I72" s="285">
        <v>40</v>
      </c>
      <c r="J72" s="284">
        <v>40</v>
      </c>
      <c r="K72" s="285" t="s">
        <v>1989</v>
      </c>
      <c r="L72" s="577">
        <v>38691</v>
      </c>
    </row>
    <row r="73" spans="1:12" s="565" customFormat="1">
      <c r="A73" s="287" t="s">
        <v>1726</v>
      </c>
      <c r="B73" s="576">
        <v>33055</v>
      </c>
      <c r="C73" s="284" t="s">
        <v>1846</v>
      </c>
      <c r="D73" s="284" t="s">
        <v>525</v>
      </c>
      <c r="E73" s="284" t="s">
        <v>525</v>
      </c>
      <c r="F73" s="286" t="s">
        <v>1541</v>
      </c>
      <c r="G73" s="286" t="s">
        <v>1963</v>
      </c>
      <c r="H73" s="284" t="s">
        <v>1960</v>
      </c>
      <c r="I73" s="285">
        <v>44</v>
      </c>
      <c r="J73" s="284">
        <v>220</v>
      </c>
      <c r="K73" s="285" t="s">
        <v>1989</v>
      </c>
      <c r="L73" s="577">
        <v>38534</v>
      </c>
    </row>
    <row r="74" spans="1:12" s="565" customFormat="1">
      <c r="A74" s="287" t="s">
        <v>1727</v>
      </c>
      <c r="B74" s="576">
        <v>33025</v>
      </c>
      <c r="C74" s="284" t="s">
        <v>1847</v>
      </c>
      <c r="D74" s="284" t="s">
        <v>521</v>
      </c>
      <c r="E74" s="284" t="s">
        <v>525</v>
      </c>
      <c r="F74" s="286" t="s">
        <v>1507</v>
      </c>
      <c r="G74" s="286" t="s">
        <v>1963</v>
      </c>
      <c r="H74" s="284" t="s">
        <v>1960</v>
      </c>
      <c r="I74" s="285">
        <v>36</v>
      </c>
      <c r="J74" s="284">
        <v>180</v>
      </c>
      <c r="K74" s="285" t="s">
        <v>1989</v>
      </c>
      <c r="L74" s="577">
        <v>38504</v>
      </c>
    </row>
    <row r="75" spans="1:12" s="565" customFormat="1">
      <c r="A75" s="287" t="s">
        <v>1728</v>
      </c>
      <c r="B75" s="576">
        <v>32073</v>
      </c>
      <c r="C75" s="284" t="s">
        <v>1848</v>
      </c>
      <c r="D75" s="284" t="s">
        <v>525</v>
      </c>
      <c r="E75" s="284" t="s">
        <v>525</v>
      </c>
      <c r="F75" s="286" t="s">
        <v>1549</v>
      </c>
      <c r="G75" s="286" t="s">
        <v>1959</v>
      </c>
      <c r="H75" s="284" t="s">
        <v>1960</v>
      </c>
      <c r="I75" s="285">
        <v>4</v>
      </c>
      <c r="J75" s="284">
        <v>4</v>
      </c>
      <c r="K75" s="285" t="s">
        <v>1990</v>
      </c>
      <c r="L75" s="577">
        <v>37552</v>
      </c>
    </row>
    <row r="76" spans="1:12" s="565" customFormat="1">
      <c r="A76" s="287" t="s">
        <v>1729</v>
      </c>
      <c r="B76" s="576">
        <v>32505</v>
      </c>
      <c r="C76" s="284" t="s">
        <v>1849</v>
      </c>
      <c r="D76" s="284" t="s">
        <v>526</v>
      </c>
      <c r="E76" s="284" t="s">
        <v>525</v>
      </c>
      <c r="F76" s="286" t="s">
        <v>1497</v>
      </c>
      <c r="G76" s="286" t="s">
        <v>1959</v>
      </c>
      <c r="H76" s="284" t="s">
        <v>1960</v>
      </c>
      <c r="I76" s="285">
        <v>38</v>
      </c>
      <c r="J76" s="284">
        <v>38</v>
      </c>
      <c r="K76" s="285" t="s">
        <v>1990</v>
      </c>
      <c r="L76" s="577">
        <v>37983</v>
      </c>
    </row>
    <row r="77" spans="1:12" s="565" customFormat="1">
      <c r="A77" s="287" t="s">
        <v>1730</v>
      </c>
      <c r="B77" s="576">
        <v>32435</v>
      </c>
      <c r="C77" s="284" t="s">
        <v>1850</v>
      </c>
      <c r="D77" s="284" t="s">
        <v>532</v>
      </c>
      <c r="E77" s="284" t="s">
        <v>525</v>
      </c>
      <c r="F77" s="286" t="s">
        <v>1524</v>
      </c>
      <c r="G77" s="286" t="s">
        <v>1959</v>
      </c>
      <c r="H77" s="284" t="s">
        <v>1960</v>
      </c>
      <c r="I77" s="285">
        <v>75</v>
      </c>
      <c r="J77" s="284">
        <v>75</v>
      </c>
      <c r="K77" s="285" t="s">
        <v>1990</v>
      </c>
      <c r="L77" s="577">
        <v>37913</v>
      </c>
    </row>
    <row r="78" spans="1:12" s="565" customFormat="1">
      <c r="A78" s="287" t="s">
        <v>1731</v>
      </c>
      <c r="B78" s="576">
        <v>31498</v>
      </c>
      <c r="C78" s="284" t="s">
        <v>1851</v>
      </c>
      <c r="D78" s="284" t="s">
        <v>532</v>
      </c>
      <c r="E78" s="284" t="s">
        <v>525</v>
      </c>
      <c r="F78" s="286" t="s">
        <v>1524</v>
      </c>
      <c r="G78" s="286" t="s">
        <v>1962</v>
      </c>
      <c r="H78" s="284" t="s">
        <v>1964</v>
      </c>
      <c r="I78" s="285">
        <v>23</v>
      </c>
      <c r="J78" s="284">
        <v>23</v>
      </c>
      <c r="K78" s="285" t="s">
        <v>1990</v>
      </c>
      <c r="L78" s="577">
        <v>36977</v>
      </c>
    </row>
    <row r="79" spans="1:12" s="565" customFormat="1">
      <c r="A79" s="287" t="s">
        <v>1732</v>
      </c>
      <c r="B79" s="576">
        <v>32773</v>
      </c>
      <c r="C79" s="284" t="s">
        <v>1852</v>
      </c>
      <c r="D79" s="284" t="s">
        <v>529</v>
      </c>
      <c r="E79" s="284" t="s">
        <v>525</v>
      </c>
      <c r="F79" s="286" t="s">
        <v>1518</v>
      </c>
      <c r="G79" s="286" t="s">
        <v>1959</v>
      </c>
      <c r="H79" s="284"/>
      <c r="I79" s="285">
        <v>41</v>
      </c>
      <c r="J79" s="284">
        <v>41</v>
      </c>
      <c r="K79" s="285" t="s">
        <v>1990</v>
      </c>
      <c r="L79" s="577">
        <v>38252</v>
      </c>
    </row>
    <row r="80" spans="1:12" s="565" customFormat="1">
      <c r="A80" s="287" t="s">
        <v>1733</v>
      </c>
      <c r="B80" s="576">
        <v>33480</v>
      </c>
      <c r="C80" s="284" t="s">
        <v>1853</v>
      </c>
      <c r="D80" s="284" t="s">
        <v>534</v>
      </c>
      <c r="E80" s="284" t="s">
        <v>525</v>
      </c>
      <c r="F80" s="286" t="s">
        <v>1527</v>
      </c>
      <c r="G80" s="286" t="s">
        <v>1962</v>
      </c>
      <c r="H80" s="284" t="s">
        <v>1960</v>
      </c>
      <c r="I80" s="285">
        <v>20</v>
      </c>
      <c r="J80" s="284">
        <v>20</v>
      </c>
      <c r="K80" s="285" t="s">
        <v>1990</v>
      </c>
      <c r="L80" s="577">
        <v>38959</v>
      </c>
    </row>
    <row r="81" spans="1:12" s="565" customFormat="1">
      <c r="A81" s="287" t="s">
        <v>1734</v>
      </c>
      <c r="B81" s="576">
        <v>33546</v>
      </c>
      <c r="C81" s="284" t="s">
        <v>1854</v>
      </c>
      <c r="D81" s="284" t="s">
        <v>534</v>
      </c>
      <c r="E81" s="284" t="s">
        <v>525</v>
      </c>
      <c r="F81" s="286" t="s">
        <v>1527</v>
      </c>
      <c r="G81" s="286" t="s">
        <v>1959</v>
      </c>
      <c r="H81" s="284" t="s">
        <v>1960</v>
      </c>
      <c r="I81" s="285">
        <v>38</v>
      </c>
      <c r="J81" s="284">
        <v>38</v>
      </c>
      <c r="K81" s="285" t="s">
        <v>1990</v>
      </c>
      <c r="L81" s="577">
        <v>39025</v>
      </c>
    </row>
    <row r="82" spans="1:12" s="565" customFormat="1">
      <c r="A82" s="287" t="s">
        <v>1735</v>
      </c>
      <c r="B82" s="576">
        <v>33907</v>
      </c>
      <c r="C82" s="284" t="s">
        <v>1855</v>
      </c>
      <c r="D82" s="284" t="s">
        <v>526</v>
      </c>
      <c r="E82" s="284" t="s">
        <v>525</v>
      </c>
      <c r="F82" s="286" t="s">
        <v>1497</v>
      </c>
      <c r="G82" s="286" t="s">
        <v>1959</v>
      </c>
      <c r="H82" s="284" t="s">
        <v>1960</v>
      </c>
      <c r="I82" s="285">
        <v>54</v>
      </c>
      <c r="J82" s="284">
        <v>54</v>
      </c>
      <c r="K82" s="285" t="s">
        <v>1990</v>
      </c>
      <c r="L82" s="577">
        <v>39385</v>
      </c>
    </row>
    <row r="83" spans="1:12" s="565" customFormat="1">
      <c r="A83" s="287" t="s">
        <v>1736</v>
      </c>
      <c r="B83" s="576">
        <v>33785</v>
      </c>
      <c r="C83" s="284" t="s">
        <v>1856</v>
      </c>
      <c r="D83" s="284" t="s">
        <v>521</v>
      </c>
      <c r="E83" s="284" t="s">
        <v>525</v>
      </c>
      <c r="F83" s="286" t="s">
        <v>1505</v>
      </c>
      <c r="G83" s="286" t="s">
        <v>1963</v>
      </c>
      <c r="H83" s="284" t="s">
        <v>1960</v>
      </c>
      <c r="I83" s="285">
        <v>30</v>
      </c>
      <c r="J83" s="284">
        <v>150</v>
      </c>
      <c r="K83" s="285" t="s">
        <v>1990</v>
      </c>
      <c r="L83" s="577">
        <v>39263</v>
      </c>
    </row>
    <row r="84" spans="1:12" s="565" customFormat="1">
      <c r="A84" s="287" t="s">
        <v>1737</v>
      </c>
      <c r="B84" s="576">
        <v>33914</v>
      </c>
      <c r="C84" s="284" t="s">
        <v>1857</v>
      </c>
      <c r="D84" s="284" t="s">
        <v>525</v>
      </c>
      <c r="E84" s="284" t="s">
        <v>525</v>
      </c>
      <c r="F84" s="286" t="s">
        <v>1545</v>
      </c>
      <c r="G84" s="286" t="s">
        <v>1963</v>
      </c>
      <c r="H84" s="284" t="s">
        <v>1960</v>
      </c>
      <c r="I84" s="285">
        <v>20</v>
      </c>
      <c r="J84" s="284">
        <v>52</v>
      </c>
      <c r="K84" s="285" t="s">
        <v>1990</v>
      </c>
      <c r="L84" s="577">
        <v>39392</v>
      </c>
    </row>
    <row r="85" spans="1:12" s="565" customFormat="1">
      <c r="A85" s="287" t="s">
        <v>1738</v>
      </c>
      <c r="B85" s="576">
        <v>34096</v>
      </c>
      <c r="C85" s="284" t="s">
        <v>1858</v>
      </c>
      <c r="D85" s="284" t="s">
        <v>529</v>
      </c>
      <c r="E85" s="284" t="s">
        <v>525</v>
      </c>
      <c r="F85" s="286" t="s">
        <v>1518</v>
      </c>
      <c r="G85" s="286" t="s">
        <v>1959</v>
      </c>
      <c r="H85" s="284" t="s">
        <v>1960</v>
      </c>
      <c r="I85" s="285">
        <v>44</v>
      </c>
      <c r="J85" s="284">
        <v>44</v>
      </c>
      <c r="K85" s="285" t="s">
        <v>1990</v>
      </c>
      <c r="L85" s="577">
        <v>39575</v>
      </c>
    </row>
    <row r="86" spans="1:12" s="565" customFormat="1">
      <c r="A86" s="287" t="s">
        <v>1739</v>
      </c>
      <c r="B86" s="576">
        <v>33835</v>
      </c>
      <c r="C86" s="284" t="s">
        <v>1859</v>
      </c>
      <c r="D86" s="284" t="s">
        <v>535</v>
      </c>
      <c r="E86" s="284" t="s">
        <v>525</v>
      </c>
      <c r="F86" s="286" t="s">
        <v>1528</v>
      </c>
      <c r="G86" s="286" t="s">
        <v>1959</v>
      </c>
      <c r="H86" s="284" t="s">
        <v>1960</v>
      </c>
      <c r="I86" s="285">
        <v>5</v>
      </c>
      <c r="J86" s="284">
        <v>5</v>
      </c>
      <c r="K86" s="285" t="s">
        <v>1990</v>
      </c>
      <c r="L86" s="577">
        <v>39313</v>
      </c>
    </row>
    <row r="87" spans="1:12" s="565" customFormat="1">
      <c r="A87" s="287" t="s">
        <v>1740</v>
      </c>
      <c r="B87" s="576">
        <v>34362</v>
      </c>
      <c r="C87" s="284" t="s">
        <v>1860</v>
      </c>
      <c r="D87" s="284" t="s">
        <v>525</v>
      </c>
      <c r="E87" s="284" t="s">
        <v>525</v>
      </c>
      <c r="F87" s="286" t="s">
        <v>1545</v>
      </c>
      <c r="G87" s="286" t="s">
        <v>1959</v>
      </c>
      <c r="H87" s="284" t="s">
        <v>1960</v>
      </c>
      <c r="I87" s="285">
        <v>139</v>
      </c>
      <c r="J87" s="284">
        <v>140</v>
      </c>
      <c r="K87" s="285" t="s">
        <v>1990</v>
      </c>
      <c r="L87" s="577">
        <v>39841</v>
      </c>
    </row>
    <row r="88" spans="1:12" s="565" customFormat="1">
      <c r="A88" s="287" t="s">
        <v>1741</v>
      </c>
      <c r="B88" s="576">
        <v>34151</v>
      </c>
      <c r="C88" s="284" t="s">
        <v>1861</v>
      </c>
      <c r="D88" s="284" t="s">
        <v>526</v>
      </c>
      <c r="E88" s="284" t="s">
        <v>525</v>
      </c>
      <c r="F88" s="286" t="s">
        <v>1497</v>
      </c>
      <c r="G88" s="286" t="s">
        <v>1962</v>
      </c>
      <c r="H88" s="284" t="s">
        <v>1960</v>
      </c>
      <c r="I88" s="285">
        <v>34</v>
      </c>
      <c r="J88" s="284">
        <v>35</v>
      </c>
      <c r="K88" s="285" t="s">
        <v>1990</v>
      </c>
      <c r="L88" s="577">
        <v>39630</v>
      </c>
    </row>
    <row r="89" spans="1:12" s="565" customFormat="1">
      <c r="A89" s="287" t="s">
        <v>1742</v>
      </c>
      <c r="B89" s="576">
        <v>34599</v>
      </c>
      <c r="C89" s="284" t="s">
        <v>1862</v>
      </c>
      <c r="D89" s="284" t="s">
        <v>531</v>
      </c>
      <c r="E89" s="284" t="s">
        <v>525</v>
      </c>
      <c r="F89" s="286" t="s">
        <v>1520</v>
      </c>
      <c r="G89" s="286" t="s">
        <v>1962</v>
      </c>
      <c r="H89" s="284" t="s">
        <v>1960</v>
      </c>
      <c r="I89" s="285">
        <v>40</v>
      </c>
      <c r="J89" s="284">
        <v>41</v>
      </c>
      <c r="K89" s="285" t="s">
        <v>1990</v>
      </c>
      <c r="L89" s="577">
        <v>40078</v>
      </c>
    </row>
    <row r="90" spans="1:12" s="565" customFormat="1">
      <c r="A90" s="287" t="s">
        <v>1743</v>
      </c>
      <c r="B90" s="576">
        <v>34696</v>
      </c>
      <c r="C90" s="284" t="s">
        <v>1863</v>
      </c>
      <c r="D90" s="284" t="s">
        <v>534</v>
      </c>
      <c r="E90" s="284" t="s">
        <v>525</v>
      </c>
      <c r="F90" s="286" t="s">
        <v>1527</v>
      </c>
      <c r="G90" s="286" t="s">
        <v>1959</v>
      </c>
      <c r="H90" s="284" t="s">
        <v>1960</v>
      </c>
      <c r="I90" s="285">
        <v>41</v>
      </c>
      <c r="J90" s="284">
        <v>42</v>
      </c>
      <c r="K90" s="285" t="s">
        <v>1991</v>
      </c>
      <c r="L90" s="577">
        <v>40175</v>
      </c>
    </row>
    <row r="91" spans="1:12" s="565" customFormat="1">
      <c r="A91" s="287" t="s">
        <v>1744</v>
      </c>
      <c r="B91" s="576">
        <v>34940</v>
      </c>
      <c r="C91" s="284" t="s">
        <v>1864</v>
      </c>
      <c r="D91" s="284" t="s">
        <v>948</v>
      </c>
      <c r="E91" s="284" t="s">
        <v>525</v>
      </c>
      <c r="F91" s="286" t="s">
        <v>1519</v>
      </c>
      <c r="G91" s="286" t="s">
        <v>1959</v>
      </c>
      <c r="H91" s="284" t="s">
        <v>1960</v>
      </c>
      <c r="I91" s="285">
        <v>188</v>
      </c>
      <c r="J91" s="284">
        <v>188</v>
      </c>
      <c r="K91" s="285" t="s">
        <v>1991</v>
      </c>
      <c r="L91" s="577">
        <v>40419</v>
      </c>
    </row>
    <row r="92" spans="1:12" s="565" customFormat="1">
      <c r="A92" s="287" t="s">
        <v>1745</v>
      </c>
      <c r="B92" s="576">
        <v>34876</v>
      </c>
      <c r="C92" s="284" t="s">
        <v>1865</v>
      </c>
      <c r="D92" s="284" t="s">
        <v>948</v>
      </c>
      <c r="E92" s="284" t="s">
        <v>525</v>
      </c>
      <c r="F92" s="286" t="s">
        <v>1965</v>
      </c>
      <c r="G92" s="286" t="s">
        <v>1959</v>
      </c>
      <c r="H92" s="284" t="s">
        <v>1960</v>
      </c>
      <c r="I92" s="285">
        <v>54</v>
      </c>
      <c r="J92" s="284">
        <v>54</v>
      </c>
      <c r="K92" s="285" t="s">
        <v>1991</v>
      </c>
      <c r="L92" s="577">
        <v>40355</v>
      </c>
    </row>
    <row r="93" spans="1:12" s="565" customFormat="1">
      <c r="A93" s="287" t="s">
        <v>1746</v>
      </c>
      <c r="B93" s="576">
        <v>34680</v>
      </c>
      <c r="C93" s="284" t="s">
        <v>1866</v>
      </c>
      <c r="D93" s="284" t="s">
        <v>525</v>
      </c>
      <c r="E93" s="284" t="s">
        <v>525</v>
      </c>
      <c r="F93" s="286" t="s">
        <v>1545</v>
      </c>
      <c r="G93" s="286" t="s">
        <v>1959</v>
      </c>
      <c r="H93" s="284" t="s">
        <v>1960</v>
      </c>
      <c r="I93" s="285">
        <v>14</v>
      </c>
      <c r="J93" s="284">
        <v>14</v>
      </c>
      <c r="K93" s="285" t="s">
        <v>1991</v>
      </c>
      <c r="L93" s="577">
        <v>40159</v>
      </c>
    </row>
    <row r="94" spans="1:12" s="565" customFormat="1">
      <c r="A94" s="287" t="s">
        <v>1747</v>
      </c>
      <c r="B94" s="576">
        <v>34850</v>
      </c>
      <c r="C94" s="284" t="s">
        <v>1867</v>
      </c>
      <c r="D94" s="284" t="s">
        <v>525</v>
      </c>
      <c r="E94" s="284" t="s">
        <v>525</v>
      </c>
      <c r="F94" s="286" t="s">
        <v>1538</v>
      </c>
      <c r="G94" s="286" t="s">
        <v>1959</v>
      </c>
      <c r="H94" s="284"/>
      <c r="I94" s="285">
        <v>222</v>
      </c>
      <c r="J94" s="284">
        <v>222</v>
      </c>
      <c r="K94" s="285" t="s">
        <v>1991</v>
      </c>
      <c r="L94" s="577">
        <v>40329</v>
      </c>
    </row>
    <row r="95" spans="1:12" s="565" customFormat="1">
      <c r="A95" s="287" t="s">
        <v>1748</v>
      </c>
      <c r="B95" s="576">
        <v>34865</v>
      </c>
      <c r="C95" s="284" t="s">
        <v>1868</v>
      </c>
      <c r="D95" s="284" t="s">
        <v>526</v>
      </c>
      <c r="E95" s="284" t="s">
        <v>525</v>
      </c>
      <c r="F95" s="286" t="s">
        <v>1497</v>
      </c>
      <c r="G95" s="286" t="s">
        <v>1959</v>
      </c>
      <c r="H95" s="284" t="s">
        <v>1960</v>
      </c>
      <c r="I95" s="285">
        <v>38</v>
      </c>
      <c r="J95" s="284">
        <v>38</v>
      </c>
      <c r="K95" s="285" t="s">
        <v>1991</v>
      </c>
      <c r="L95" s="577">
        <v>40344</v>
      </c>
    </row>
    <row r="96" spans="1:12" s="565" customFormat="1">
      <c r="A96" s="287" t="s">
        <v>1749</v>
      </c>
      <c r="B96" s="576">
        <v>35104</v>
      </c>
      <c r="C96" s="284" t="s">
        <v>1869</v>
      </c>
      <c r="D96" s="284" t="s">
        <v>531</v>
      </c>
      <c r="E96" s="284" t="s">
        <v>525</v>
      </c>
      <c r="F96" s="286" t="s">
        <v>1520</v>
      </c>
      <c r="G96" s="286" t="s">
        <v>1959</v>
      </c>
      <c r="H96" s="284" t="s">
        <v>1960</v>
      </c>
      <c r="I96" s="285">
        <v>146</v>
      </c>
      <c r="J96" s="284">
        <v>148</v>
      </c>
      <c r="K96" s="285" t="s">
        <v>1991</v>
      </c>
      <c r="L96" s="577">
        <v>40583</v>
      </c>
    </row>
    <row r="97" spans="1:12" s="565" customFormat="1">
      <c r="A97" s="287" t="s">
        <v>1750</v>
      </c>
      <c r="B97" s="576">
        <v>35346</v>
      </c>
      <c r="C97" s="284" t="s">
        <v>1870</v>
      </c>
      <c r="D97" s="284" t="s">
        <v>525</v>
      </c>
      <c r="E97" s="284" t="s">
        <v>525</v>
      </c>
      <c r="F97" s="286" t="s">
        <v>1537</v>
      </c>
      <c r="G97" s="286" t="s">
        <v>1959</v>
      </c>
      <c r="H97" s="284" t="s">
        <v>1960</v>
      </c>
      <c r="I97" s="285">
        <v>148</v>
      </c>
      <c r="J97" s="284">
        <v>150</v>
      </c>
      <c r="K97" s="285" t="s">
        <v>1991</v>
      </c>
      <c r="L97" s="577">
        <v>40824</v>
      </c>
    </row>
    <row r="98" spans="1:12" s="565" customFormat="1">
      <c r="A98" s="287" t="s">
        <v>1751</v>
      </c>
      <c r="B98" s="576">
        <v>35034</v>
      </c>
      <c r="C98" s="284" t="s">
        <v>1871</v>
      </c>
      <c r="D98" s="284" t="s">
        <v>525</v>
      </c>
      <c r="E98" s="284" t="s">
        <v>525</v>
      </c>
      <c r="F98" s="286" t="s">
        <v>1595</v>
      </c>
      <c r="G98" s="286" t="s">
        <v>1959</v>
      </c>
      <c r="H98" s="284" t="s">
        <v>1960</v>
      </c>
      <c r="I98" s="285">
        <v>99</v>
      </c>
      <c r="J98" s="284">
        <v>100</v>
      </c>
      <c r="K98" s="285" t="s">
        <v>1991</v>
      </c>
      <c r="L98" s="577">
        <v>40513</v>
      </c>
    </row>
    <row r="99" spans="1:12" s="565" customFormat="1">
      <c r="A99" s="287" t="s">
        <v>1752</v>
      </c>
      <c r="B99" s="576">
        <v>34890</v>
      </c>
      <c r="C99" s="284" t="s">
        <v>1872</v>
      </c>
      <c r="D99" s="284" t="s">
        <v>523</v>
      </c>
      <c r="E99" s="284" t="s">
        <v>525</v>
      </c>
      <c r="F99" s="286" t="s">
        <v>1510</v>
      </c>
      <c r="G99" s="286" t="s">
        <v>1959</v>
      </c>
      <c r="H99" s="284" t="s">
        <v>1960</v>
      </c>
      <c r="I99" s="285">
        <v>39</v>
      </c>
      <c r="J99" s="284">
        <v>40</v>
      </c>
      <c r="K99" s="285" t="s">
        <v>1991</v>
      </c>
      <c r="L99" s="577">
        <v>40369</v>
      </c>
    </row>
    <row r="100" spans="1:12" s="565" customFormat="1">
      <c r="A100" s="287" t="s">
        <v>1753</v>
      </c>
      <c r="B100" s="576">
        <v>35579</v>
      </c>
      <c r="C100" s="284" t="s">
        <v>1873</v>
      </c>
      <c r="D100" s="284" t="s">
        <v>525</v>
      </c>
      <c r="E100" s="284" t="s">
        <v>525</v>
      </c>
      <c r="F100" s="286" t="s">
        <v>1545</v>
      </c>
      <c r="G100" s="286" t="s">
        <v>1959</v>
      </c>
      <c r="H100" s="284" t="s">
        <v>1960</v>
      </c>
      <c r="I100" s="285">
        <v>4</v>
      </c>
      <c r="J100" s="284">
        <v>4</v>
      </c>
      <c r="K100" s="285" t="s">
        <v>1991</v>
      </c>
      <c r="L100" s="577">
        <v>41058</v>
      </c>
    </row>
    <row r="101" spans="1:12" s="565" customFormat="1">
      <c r="A101" s="287" t="s">
        <v>1754</v>
      </c>
      <c r="B101" s="576">
        <v>35827</v>
      </c>
      <c r="C101" s="284" t="s">
        <v>1874</v>
      </c>
      <c r="D101" s="284" t="s">
        <v>525</v>
      </c>
      <c r="E101" s="284" t="s">
        <v>525</v>
      </c>
      <c r="F101" s="286" t="s">
        <v>1549</v>
      </c>
      <c r="G101" s="286" t="s">
        <v>1959</v>
      </c>
      <c r="H101" s="284" t="s">
        <v>1966</v>
      </c>
      <c r="I101" s="285">
        <v>248</v>
      </c>
      <c r="J101" s="284">
        <v>248</v>
      </c>
      <c r="K101" s="285" t="s">
        <v>1991</v>
      </c>
      <c r="L101" s="577">
        <v>41306</v>
      </c>
    </row>
    <row r="102" spans="1:12" s="565" customFormat="1">
      <c r="A102" s="287" t="s">
        <v>1755</v>
      </c>
      <c r="B102" s="576">
        <v>35734</v>
      </c>
      <c r="C102" s="284" t="s">
        <v>1875</v>
      </c>
      <c r="D102" s="284" t="s">
        <v>525</v>
      </c>
      <c r="E102" s="284" t="s">
        <v>525</v>
      </c>
      <c r="F102" s="286" t="s">
        <v>1545</v>
      </c>
      <c r="G102" s="286" t="s">
        <v>1963</v>
      </c>
      <c r="H102" s="284" t="s">
        <v>1966</v>
      </c>
      <c r="I102" s="285">
        <v>131</v>
      </c>
      <c r="J102" s="284">
        <v>132</v>
      </c>
      <c r="K102" s="285" t="s">
        <v>1991</v>
      </c>
      <c r="L102" s="577">
        <v>41213</v>
      </c>
    </row>
    <row r="103" spans="1:12" s="565" customFormat="1">
      <c r="A103" s="287" t="s">
        <v>1756</v>
      </c>
      <c r="B103" s="576">
        <v>36851</v>
      </c>
      <c r="C103" s="284" t="s">
        <v>1876</v>
      </c>
      <c r="D103" s="284" t="s">
        <v>948</v>
      </c>
      <c r="E103" s="284" t="s">
        <v>525</v>
      </c>
      <c r="F103" s="286" t="s">
        <v>1519</v>
      </c>
      <c r="G103" s="286" t="s">
        <v>1959</v>
      </c>
      <c r="H103" s="284" t="s">
        <v>1960</v>
      </c>
      <c r="I103" s="285">
        <v>80</v>
      </c>
      <c r="J103" s="284">
        <v>81</v>
      </c>
      <c r="K103" s="285" t="s">
        <v>1991</v>
      </c>
      <c r="L103" s="577">
        <v>42329</v>
      </c>
    </row>
    <row r="104" spans="1:12" s="565" customFormat="1">
      <c r="A104" s="287" t="s">
        <v>1757</v>
      </c>
      <c r="B104" s="576">
        <v>36068</v>
      </c>
      <c r="C104" s="284" t="s">
        <v>1877</v>
      </c>
      <c r="D104" s="284" t="s">
        <v>525</v>
      </c>
      <c r="E104" s="284" t="s">
        <v>525</v>
      </c>
      <c r="F104" s="286" t="s">
        <v>1541</v>
      </c>
      <c r="G104" s="286" t="s">
        <v>1963</v>
      </c>
      <c r="H104" s="284" t="s">
        <v>1964</v>
      </c>
      <c r="I104" s="285">
        <v>239</v>
      </c>
      <c r="J104" s="284">
        <v>240</v>
      </c>
      <c r="K104" s="285" t="s">
        <v>1991</v>
      </c>
      <c r="L104" s="577">
        <v>41547</v>
      </c>
    </row>
    <row r="105" spans="1:12" s="565" customFormat="1">
      <c r="A105" s="287" t="s">
        <v>1758</v>
      </c>
      <c r="B105" s="576">
        <v>36068</v>
      </c>
      <c r="C105" s="284" t="s">
        <v>1878</v>
      </c>
      <c r="D105" s="284" t="s">
        <v>525</v>
      </c>
      <c r="E105" s="284" t="s">
        <v>525</v>
      </c>
      <c r="F105" s="286" t="s">
        <v>1548</v>
      </c>
      <c r="G105" s="286" t="s">
        <v>1963</v>
      </c>
      <c r="H105" s="284" t="s">
        <v>1964</v>
      </c>
      <c r="I105" s="285">
        <v>203</v>
      </c>
      <c r="J105" s="284">
        <v>204</v>
      </c>
      <c r="K105" s="285" t="s">
        <v>1991</v>
      </c>
      <c r="L105" s="577">
        <v>41547</v>
      </c>
    </row>
    <row r="106" spans="1:12" s="565" customFormat="1">
      <c r="A106" s="287" t="s">
        <v>1759</v>
      </c>
      <c r="B106" s="576">
        <v>34899</v>
      </c>
      <c r="C106" s="284" t="s">
        <v>1879</v>
      </c>
      <c r="D106" s="284" t="s">
        <v>535</v>
      </c>
      <c r="E106" s="284" t="s">
        <v>525</v>
      </c>
      <c r="F106" s="286" t="s">
        <v>1528</v>
      </c>
      <c r="G106" s="286" t="s">
        <v>1963</v>
      </c>
      <c r="H106" s="284" t="s">
        <v>1960</v>
      </c>
      <c r="I106" s="285">
        <v>8</v>
      </c>
      <c r="J106" s="284">
        <v>38</v>
      </c>
      <c r="K106" s="285" t="s">
        <v>1991</v>
      </c>
      <c r="L106" s="577">
        <v>40378</v>
      </c>
    </row>
    <row r="107" spans="1:12" s="565" customFormat="1">
      <c r="A107" s="287" t="s">
        <v>1760</v>
      </c>
      <c r="B107" s="576">
        <v>36495</v>
      </c>
      <c r="C107" s="284" t="s">
        <v>1880</v>
      </c>
      <c r="D107" s="284" t="s">
        <v>525</v>
      </c>
      <c r="E107" s="284" t="s">
        <v>525</v>
      </c>
      <c r="F107" s="286" t="s">
        <v>1541</v>
      </c>
      <c r="G107" s="286" t="s">
        <v>1963</v>
      </c>
      <c r="H107" s="284" t="s">
        <v>1966</v>
      </c>
      <c r="I107" s="285">
        <v>402</v>
      </c>
      <c r="J107" s="284">
        <v>406</v>
      </c>
      <c r="K107" s="285" t="s">
        <v>1992</v>
      </c>
      <c r="L107" s="577">
        <v>41974</v>
      </c>
    </row>
    <row r="108" spans="1:12" s="565" customFormat="1">
      <c r="A108" s="287" t="s">
        <v>1761</v>
      </c>
      <c r="B108" s="576">
        <v>36495</v>
      </c>
      <c r="C108" s="284" t="s">
        <v>1881</v>
      </c>
      <c r="D108" s="284" t="s">
        <v>521</v>
      </c>
      <c r="E108" s="284" t="s">
        <v>525</v>
      </c>
      <c r="F108" s="286" t="s">
        <v>1507</v>
      </c>
      <c r="G108" s="286" t="s">
        <v>1963</v>
      </c>
      <c r="H108" s="284" t="s">
        <v>1966</v>
      </c>
      <c r="I108" s="285">
        <v>128</v>
      </c>
      <c r="J108" s="284">
        <v>130</v>
      </c>
      <c r="K108" s="285" t="s">
        <v>1991</v>
      </c>
      <c r="L108" s="577">
        <v>41974</v>
      </c>
    </row>
    <row r="109" spans="1:12" s="565" customFormat="1">
      <c r="A109" s="287" t="s">
        <v>1762</v>
      </c>
      <c r="B109" s="576">
        <v>36293</v>
      </c>
      <c r="C109" s="284" t="s">
        <v>1882</v>
      </c>
      <c r="D109" s="284" t="s">
        <v>525</v>
      </c>
      <c r="E109" s="284" t="s">
        <v>525</v>
      </c>
      <c r="F109" s="286" t="s">
        <v>1541</v>
      </c>
      <c r="G109" s="286" t="s">
        <v>1963</v>
      </c>
      <c r="H109" s="284" t="s">
        <v>1966</v>
      </c>
      <c r="I109" s="285">
        <v>143</v>
      </c>
      <c r="J109" s="284">
        <v>143</v>
      </c>
      <c r="K109" s="285" t="s">
        <v>1991</v>
      </c>
      <c r="L109" s="577">
        <v>41772</v>
      </c>
    </row>
    <row r="110" spans="1:12">
      <c r="A110" s="287" t="s">
        <v>1763</v>
      </c>
      <c r="B110" s="576">
        <v>36265</v>
      </c>
      <c r="C110" s="284" t="s">
        <v>1883</v>
      </c>
      <c r="D110" s="284" t="s">
        <v>521</v>
      </c>
      <c r="E110" s="284" t="s">
        <v>525</v>
      </c>
      <c r="F110" s="286" t="s">
        <v>1507</v>
      </c>
      <c r="G110" s="295" t="s">
        <v>1962</v>
      </c>
      <c r="H110" s="284" t="s">
        <v>1960</v>
      </c>
      <c r="I110" s="285">
        <v>101</v>
      </c>
      <c r="J110" s="284">
        <v>101</v>
      </c>
      <c r="K110" s="285" t="s">
        <v>1991</v>
      </c>
      <c r="L110" s="577">
        <v>41744</v>
      </c>
    </row>
    <row r="111" spans="1:12" s="347" customFormat="1">
      <c r="A111" s="287" t="s">
        <v>1764</v>
      </c>
      <c r="B111" s="576">
        <v>37048</v>
      </c>
      <c r="C111" s="284" t="s">
        <v>1884</v>
      </c>
      <c r="D111" s="284" t="s">
        <v>523</v>
      </c>
      <c r="E111" s="284" t="s">
        <v>525</v>
      </c>
      <c r="F111" s="286" t="s">
        <v>1510</v>
      </c>
      <c r="G111" s="295" t="s">
        <v>1959</v>
      </c>
      <c r="H111" s="284" t="s">
        <v>1964</v>
      </c>
      <c r="I111" s="285">
        <v>47</v>
      </c>
      <c r="J111" s="284">
        <v>48</v>
      </c>
      <c r="K111" s="285" t="s">
        <v>1991</v>
      </c>
      <c r="L111" s="577">
        <v>42527</v>
      </c>
    </row>
    <row r="112" spans="1:12" s="347" customFormat="1">
      <c r="A112" s="287" t="s">
        <v>1765</v>
      </c>
      <c r="B112" s="576">
        <v>36930</v>
      </c>
      <c r="C112" s="284" t="s">
        <v>1885</v>
      </c>
      <c r="D112" s="284" t="s">
        <v>526</v>
      </c>
      <c r="E112" s="284" t="s">
        <v>525</v>
      </c>
      <c r="F112" s="286" t="s">
        <v>1497</v>
      </c>
      <c r="G112" s="295" t="s">
        <v>1959</v>
      </c>
      <c r="H112" s="284" t="s">
        <v>1960</v>
      </c>
      <c r="I112" s="285">
        <v>39</v>
      </c>
      <c r="J112" s="284">
        <v>40</v>
      </c>
      <c r="K112" s="285" t="s">
        <v>1991</v>
      </c>
      <c r="L112" s="577">
        <v>42408</v>
      </c>
    </row>
    <row r="113" spans="1:12" s="347" customFormat="1">
      <c r="A113" s="287" t="s">
        <v>1766</v>
      </c>
      <c r="B113" s="576">
        <v>36586</v>
      </c>
      <c r="C113" s="284" t="s">
        <v>1886</v>
      </c>
      <c r="D113" s="284" t="s">
        <v>525</v>
      </c>
      <c r="E113" s="284" t="s">
        <v>525</v>
      </c>
      <c r="F113" s="286" t="s">
        <v>1537</v>
      </c>
      <c r="G113" s="295" t="s">
        <v>1963</v>
      </c>
      <c r="H113" s="284" t="s">
        <v>1964</v>
      </c>
      <c r="I113" s="285">
        <v>365</v>
      </c>
      <c r="J113" s="284">
        <v>365</v>
      </c>
      <c r="K113" s="285" t="s">
        <v>1991</v>
      </c>
      <c r="L113" s="577">
        <v>42064</v>
      </c>
    </row>
    <row r="114" spans="1:12" s="347" customFormat="1">
      <c r="A114" s="287" t="s">
        <v>1767</v>
      </c>
      <c r="B114" s="576">
        <v>36734</v>
      </c>
      <c r="C114" s="284" t="s">
        <v>1887</v>
      </c>
      <c r="D114" s="284" t="s">
        <v>535</v>
      </c>
      <c r="E114" s="284" t="s">
        <v>525</v>
      </c>
      <c r="F114" s="286" t="s">
        <v>1528</v>
      </c>
      <c r="G114" s="295" t="s">
        <v>1963</v>
      </c>
      <c r="H114" s="284" t="s">
        <v>1966</v>
      </c>
      <c r="I114" s="285">
        <v>191</v>
      </c>
      <c r="J114" s="284">
        <v>193</v>
      </c>
      <c r="K114" s="285" t="s">
        <v>1991</v>
      </c>
      <c r="L114" s="577">
        <v>42212</v>
      </c>
    </row>
    <row r="115" spans="1:12" s="347" customFormat="1">
      <c r="A115" s="287" t="s">
        <v>1768</v>
      </c>
      <c r="B115" s="576">
        <v>37256</v>
      </c>
      <c r="C115" s="284" t="s">
        <v>1888</v>
      </c>
      <c r="D115" s="284" t="s">
        <v>526</v>
      </c>
      <c r="E115" s="284" t="s">
        <v>525</v>
      </c>
      <c r="F115" s="286" t="s">
        <v>1497</v>
      </c>
      <c r="G115" s="295" t="s">
        <v>1959</v>
      </c>
      <c r="H115" s="284" t="s">
        <v>1960</v>
      </c>
      <c r="I115" s="285">
        <v>39</v>
      </c>
      <c r="J115" s="284">
        <v>40</v>
      </c>
      <c r="K115" s="285" t="s">
        <v>1991</v>
      </c>
      <c r="L115" s="577">
        <v>42735</v>
      </c>
    </row>
    <row r="116" spans="1:12" s="347" customFormat="1">
      <c r="A116" s="287" t="s">
        <v>1769</v>
      </c>
      <c r="B116" s="576">
        <v>37288</v>
      </c>
      <c r="C116" s="284" t="s">
        <v>1889</v>
      </c>
      <c r="D116" s="284" t="s">
        <v>1890</v>
      </c>
      <c r="E116" s="284" t="s">
        <v>525</v>
      </c>
      <c r="F116" s="286" t="s">
        <v>1536</v>
      </c>
      <c r="G116" s="295" t="s">
        <v>1959</v>
      </c>
      <c r="H116" s="284" t="s">
        <v>1960</v>
      </c>
      <c r="I116" s="285">
        <v>37</v>
      </c>
      <c r="J116" s="284">
        <v>48</v>
      </c>
      <c r="K116" s="285" t="s">
        <v>1991</v>
      </c>
      <c r="L116" s="577">
        <v>42767</v>
      </c>
    </row>
    <row r="117" spans="1:12" s="347" customFormat="1">
      <c r="A117" s="287" t="s">
        <v>1770</v>
      </c>
      <c r="B117" s="576">
        <v>37407</v>
      </c>
      <c r="C117" s="284" t="s">
        <v>1891</v>
      </c>
      <c r="D117" s="284" t="s">
        <v>525</v>
      </c>
      <c r="E117" s="284" t="s">
        <v>525</v>
      </c>
      <c r="F117" s="286" t="s">
        <v>1967</v>
      </c>
      <c r="G117" s="295" t="s">
        <v>1959</v>
      </c>
      <c r="H117" s="284" t="s">
        <v>1966</v>
      </c>
      <c r="I117" s="285">
        <v>179</v>
      </c>
      <c r="J117" s="284">
        <v>180</v>
      </c>
      <c r="K117" s="285" t="s">
        <v>1991</v>
      </c>
      <c r="L117" s="577">
        <v>42886</v>
      </c>
    </row>
    <row r="118" spans="1:12" s="347" customFormat="1">
      <c r="A118" s="287" t="s">
        <v>1771</v>
      </c>
      <c r="B118" s="576">
        <v>37663</v>
      </c>
      <c r="C118" s="284" t="s">
        <v>1892</v>
      </c>
      <c r="D118" s="284" t="s">
        <v>529</v>
      </c>
      <c r="E118" s="284" t="s">
        <v>525</v>
      </c>
      <c r="F118" s="286" t="s">
        <v>1518</v>
      </c>
      <c r="G118" s="295" t="s">
        <v>1959</v>
      </c>
      <c r="H118" s="284" t="s">
        <v>1960</v>
      </c>
      <c r="I118" s="285">
        <v>80</v>
      </c>
      <c r="J118" s="284">
        <v>81</v>
      </c>
      <c r="K118" s="285" t="s">
        <v>1991</v>
      </c>
      <c r="L118" s="577">
        <v>43142</v>
      </c>
    </row>
    <row r="119" spans="1:12" s="347" customFormat="1">
      <c r="A119" s="287" t="s">
        <v>1772</v>
      </c>
      <c r="B119" s="576">
        <v>37468</v>
      </c>
      <c r="C119" s="284" t="s">
        <v>1893</v>
      </c>
      <c r="D119" s="284" t="s">
        <v>525</v>
      </c>
      <c r="E119" s="284" t="s">
        <v>525</v>
      </c>
      <c r="F119" s="286" t="s">
        <v>1537</v>
      </c>
      <c r="G119" s="295" t="s">
        <v>1963</v>
      </c>
      <c r="H119" s="284" t="s">
        <v>1966</v>
      </c>
      <c r="I119" s="285">
        <v>99</v>
      </c>
      <c r="J119" s="284">
        <v>100</v>
      </c>
      <c r="K119" s="285" t="s">
        <v>1991</v>
      </c>
      <c r="L119" s="577">
        <v>42947</v>
      </c>
    </row>
    <row r="120" spans="1:12" s="347" customFormat="1">
      <c r="A120" s="287" t="s">
        <v>1773</v>
      </c>
      <c r="B120" s="576">
        <v>36981</v>
      </c>
      <c r="C120" s="284" t="s">
        <v>1894</v>
      </c>
      <c r="D120" s="284" t="s">
        <v>525</v>
      </c>
      <c r="E120" s="284" t="s">
        <v>525</v>
      </c>
      <c r="F120" s="286" t="s">
        <v>1537</v>
      </c>
      <c r="G120" s="295" t="s">
        <v>1959</v>
      </c>
      <c r="H120" s="284" t="s">
        <v>1964</v>
      </c>
      <c r="I120" s="285">
        <v>180</v>
      </c>
      <c r="J120" s="284">
        <v>256</v>
      </c>
      <c r="K120" s="285" t="s">
        <v>1991</v>
      </c>
      <c r="L120" s="577">
        <v>42460</v>
      </c>
    </row>
    <row r="121" spans="1:12" s="347" customFormat="1">
      <c r="A121" s="287" t="s">
        <v>1686</v>
      </c>
      <c r="B121" s="576">
        <v>37407</v>
      </c>
      <c r="C121" s="284" t="s">
        <v>1895</v>
      </c>
      <c r="D121" s="284" t="s">
        <v>525</v>
      </c>
      <c r="E121" s="284" t="s">
        <v>525</v>
      </c>
      <c r="F121" s="286" t="s">
        <v>1544</v>
      </c>
      <c r="G121" s="295" t="s">
        <v>1963</v>
      </c>
      <c r="H121" s="284" t="s">
        <v>1966</v>
      </c>
      <c r="I121" s="285">
        <v>217</v>
      </c>
      <c r="J121" s="284">
        <v>217</v>
      </c>
      <c r="K121" s="285" t="s">
        <v>1991</v>
      </c>
      <c r="L121" s="577">
        <v>42886</v>
      </c>
    </row>
    <row r="122" spans="1:12" s="565" customFormat="1">
      <c r="A122" s="287" t="s">
        <v>1774</v>
      </c>
      <c r="B122" s="576">
        <v>37917</v>
      </c>
      <c r="C122" s="284" t="s">
        <v>1896</v>
      </c>
      <c r="D122" s="284" t="s">
        <v>525</v>
      </c>
      <c r="E122" s="284" t="s">
        <v>525</v>
      </c>
      <c r="F122" s="286" t="s">
        <v>1538</v>
      </c>
      <c r="G122" s="295" t="s">
        <v>1959</v>
      </c>
      <c r="H122" s="284" t="s">
        <v>1966</v>
      </c>
      <c r="I122" s="285">
        <v>99</v>
      </c>
      <c r="J122" s="284">
        <v>100</v>
      </c>
      <c r="K122" s="285" t="s">
        <v>1991</v>
      </c>
      <c r="L122" s="577">
        <v>43396</v>
      </c>
    </row>
    <row r="123" spans="1:12" s="565" customFormat="1">
      <c r="A123" s="287" t="s">
        <v>1775</v>
      </c>
      <c r="B123" s="576">
        <v>37998</v>
      </c>
      <c r="C123" s="284" t="s">
        <v>1897</v>
      </c>
      <c r="D123" s="284" t="s">
        <v>948</v>
      </c>
      <c r="E123" s="284" t="s">
        <v>525</v>
      </c>
      <c r="F123" s="286" t="s">
        <v>1968</v>
      </c>
      <c r="G123" s="295" t="s">
        <v>1959</v>
      </c>
      <c r="H123" s="284" t="s">
        <v>1960</v>
      </c>
      <c r="I123" s="285">
        <v>72</v>
      </c>
      <c r="J123" s="284">
        <v>73</v>
      </c>
      <c r="K123" s="285" t="s">
        <v>1991</v>
      </c>
      <c r="L123" s="577">
        <v>43477</v>
      </c>
    </row>
    <row r="124" spans="1:12" s="565" customFormat="1">
      <c r="A124" s="287" t="s">
        <v>1776</v>
      </c>
      <c r="B124" s="576">
        <v>38015</v>
      </c>
      <c r="C124" s="284" t="s">
        <v>1898</v>
      </c>
      <c r="D124" s="284" t="s">
        <v>525</v>
      </c>
      <c r="E124" s="284" t="s">
        <v>525</v>
      </c>
      <c r="F124" s="286" t="s">
        <v>1545</v>
      </c>
      <c r="G124" s="295" t="s">
        <v>1959</v>
      </c>
      <c r="H124" s="284" t="s">
        <v>1960</v>
      </c>
      <c r="I124" s="285">
        <v>29</v>
      </c>
      <c r="J124" s="284">
        <v>138</v>
      </c>
      <c r="K124" s="285" t="s">
        <v>1991</v>
      </c>
      <c r="L124" s="577">
        <v>43494</v>
      </c>
    </row>
    <row r="125" spans="1:12" s="565" customFormat="1">
      <c r="A125" s="287" t="s">
        <v>1777</v>
      </c>
      <c r="B125" s="576">
        <v>38184</v>
      </c>
      <c r="C125" s="284" t="s">
        <v>1899</v>
      </c>
      <c r="D125" s="284" t="s">
        <v>521</v>
      </c>
      <c r="E125" s="284" t="s">
        <v>525</v>
      </c>
      <c r="F125" s="286" t="s">
        <v>1505</v>
      </c>
      <c r="G125" s="295" t="s">
        <v>1959</v>
      </c>
      <c r="H125" s="284" t="s">
        <v>1960</v>
      </c>
      <c r="I125" s="285">
        <v>28</v>
      </c>
      <c r="J125" s="284">
        <v>140</v>
      </c>
      <c r="K125" s="285" t="s">
        <v>1991</v>
      </c>
      <c r="L125" s="577">
        <v>43662</v>
      </c>
    </row>
    <row r="126" spans="1:12" s="565" customFormat="1">
      <c r="A126" s="287" t="s">
        <v>1778</v>
      </c>
      <c r="B126" s="576">
        <v>38260</v>
      </c>
      <c r="C126" s="284" t="s">
        <v>1900</v>
      </c>
      <c r="D126" s="284" t="s">
        <v>533</v>
      </c>
      <c r="E126" s="284" t="s">
        <v>525</v>
      </c>
      <c r="F126" s="286" t="s">
        <v>1526</v>
      </c>
      <c r="G126" s="295" t="s">
        <v>1962</v>
      </c>
      <c r="H126" s="284" t="s">
        <v>1960</v>
      </c>
      <c r="I126" s="285">
        <v>73</v>
      </c>
      <c r="J126" s="284">
        <v>74</v>
      </c>
      <c r="K126" s="285" t="s">
        <v>1991</v>
      </c>
      <c r="L126" s="577">
        <v>43738</v>
      </c>
    </row>
    <row r="127" spans="1:12" s="565" customFormat="1">
      <c r="A127" s="287" t="s">
        <v>1779</v>
      </c>
      <c r="B127" s="576">
        <v>38594</v>
      </c>
      <c r="C127" s="284" t="s">
        <v>1901</v>
      </c>
      <c r="D127" s="284" t="s">
        <v>525</v>
      </c>
      <c r="E127" s="284" t="s">
        <v>525</v>
      </c>
      <c r="F127" s="286" t="s">
        <v>1969</v>
      </c>
      <c r="G127" s="295" t="s">
        <v>1959</v>
      </c>
      <c r="H127" s="284" t="s">
        <v>1960</v>
      </c>
      <c r="I127" s="285">
        <v>47</v>
      </c>
      <c r="J127" s="284">
        <v>48</v>
      </c>
      <c r="K127" s="285" t="s">
        <v>1991</v>
      </c>
      <c r="L127" s="577">
        <v>44073</v>
      </c>
    </row>
    <row r="128" spans="1:12" s="565" customFormat="1">
      <c r="A128" s="287" t="s">
        <v>1780</v>
      </c>
      <c r="B128" s="576">
        <v>38442</v>
      </c>
      <c r="C128" s="284" t="s">
        <v>1902</v>
      </c>
      <c r="D128" s="284" t="s">
        <v>529</v>
      </c>
      <c r="E128" s="284" t="s">
        <v>525</v>
      </c>
      <c r="F128" s="286" t="s">
        <v>1518</v>
      </c>
      <c r="G128" s="295" t="s">
        <v>1959</v>
      </c>
      <c r="H128" s="284" t="s">
        <v>1960</v>
      </c>
      <c r="I128" s="285">
        <v>80</v>
      </c>
      <c r="J128" s="284">
        <v>81</v>
      </c>
      <c r="K128" s="285" t="s">
        <v>1991</v>
      </c>
      <c r="L128" s="577">
        <v>43921</v>
      </c>
    </row>
    <row r="129" spans="1:12" s="565" customFormat="1">
      <c r="A129" s="287" t="s">
        <v>1781</v>
      </c>
      <c r="B129" s="576">
        <v>38341</v>
      </c>
      <c r="C129" s="284" t="s">
        <v>1903</v>
      </c>
      <c r="D129" s="284" t="s">
        <v>531</v>
      </c>
      <c r="E129" s="284" t="s">
        <v>525</v>
      </c>
      <c r="F129" s="286" t="s">
        <v>1520</v>
      </c>
      <c r="G129" s="295" t="s">
        <v>1959</v>
      </c>
      <c r="H129" s="284" t="s">
        <v>1960</v>
      </c>
      <c r="I129" s="285">
        <v>80</v>
      </c>
      <c r="J129" s="284">
        <v>81</v>
      </c>
      <c r="K129" s="285" t="s">
        <v>1991</v>
      </c>
      <c r="L129" s="577">
        <v>43819</v>
      </c>
    </row>
    <row r="130" spans="1:12" s="565" customFormat="1">
      <c r="A130" s="287" t="s">
        <v>1782</v>
      </c>
      <c r="B130" s="576">
        <v>38488</v>
      </c>
      <c r="C130" s="284" t="s">
        <v>1904</v>
      </c>
      <c r="D130" s="284" t="s">
        <v>535</v>
      </c>
      <c r="E130" s="284" t="s">
        <v>525</v>
      </c>
      <c r="F130" s="286" t="s">
        <v>1528</v>
      </c>
      <c r="G130" s="295" t="s">
        <v>1959</v>
      </c>
      <c r="H130" s="284" t="s">
        <v>1960</v>
      </c>
      <c r="I130" s="285">
        <v>52</v>
      </c>
      <c r="J130" s="284">
        <v>53</v>
      </c>
      <c r="K130" s="285" t="s">
        <v>1991</v>
      </c>
      <c r="L130" s="577">
        <v>43967</v>
      </c>
    </row>
    <row r="131" spans="1:12" s="565" customFormat="1">
      <c r="A131" s="287" t="s">
        <v>1783</v>
      </c>
      <c r="B131" s="576">
        <v>38124</v>
      </c>
      <c r="C131" s="284" t="s">
        <v>1905</v>
      </c>
      <c r="D131" s="284" t="s">
        <v>531</v>
      </c>
      <c r="E131" s="284" t="s">
        <v>525</v>
      </c>
      <c r="F131" s="286" t="s">
        <v>1970</v>
      </c>
      <c r="G131" s="295" t="s">
        <v>1959</v>
      </c>
      <c r="H131" s="284" t="s">
        <v>1960</v>
      </c>
      <c r="I131" s="285">
        <v>61</v>
      </c>
      <c r="J131" s="284">
        <v>62</v>
      </c>
      <c r="K131" s="285" t="s">
        <v>1991</v>
      </c>
      <c r="L131" s="577">
        <v>43602</v>
      </c>
    </row>
    <row r="132" spans="1:12" s="565" customFormat="1">
      <c r="A132" s="287" t="s">
        <v>1784</v>
      </c>
      <c r="B132" s="576">
        <v>38715</v>
      </c>
      <c r="C132" s="284" t="s">
        <v>1906</v>
      </c>
      <c r="D132" s="284" t="s">
        <v>526</v>
      </c>
      <c r="E132" s="284" t="s">
        <v>525</v>
      </c>
      <c r="F132" s="286" t="s">
        <v>1497</v>
      </c>
      <c r="G132" s="295" t="s">
        <v>1959</v>
      </c>
      <c r="H132" s="284" t="s">
        <v>1960</v>
      </c>
      <c r="I132" s="285">
        <v>60</v>
      </c>
      <c r="J132" s="284">
        <v>61</v>
      </c>
      <c r="K132" s="285" t="s">
        <v>1991</v>
      </c>
      <c r="L132" s="577">
        <v>44194</v>
      </c>
    </row>
    <row r="133" spans="1:12" s="565" customFormat="1">
      <c r="A133" s="287" t="s">
        <v>1785</v>
      </c>
      <c r="B133" s="576">
        <v>38413</v>
      </c>
      <c r="C133" s="284" t="s">
        <v>1907</v>
      </c>
      <c r="D133" s="284" t="s">
        <v>525</v>
      </c>
      <c r="E133" s="284" t="s">
        <v>525</v>
      </c>
      <c r="F133" s="286" t="s">
        <v>1538</v>
      </c>
      <c r="G133" s="295" t="s">
        <v>1959</v>
      </c>
      <c r="H133" s="284" t="s">
        <v>1960</v>
      </c>
      <c r="I133" s="285">
        <v>70</v>
      </c>
      <c r="J133" s="284">
        <v>72</v>
      </c>
      <c r="K133" s="285" t="s">
        <v>1991</v>
      </c>
      <c r="L133" s="577">
        <v>43892</v>
      </c>
    </row>
    <row r="134" spans="1:12" s="565" customFormat="1">
      <c r="A134" s="287" t="s">
        <v>1786</v>
      </c>
      <c r="B134" s="576">
        <v>38471</v>
      </c>
      <c r="C134" s="284" t="s">
        <v>1908</v>
      </c>
      <c r="D134" s="284" t="s">
        <v>521</v>
      </c>
      <c r="E134" s="284" t="s">
        <v>525</v>
      </c>
      <c r="F134" s="286" t="s">
        <v>1507</v>
      </c>
      <c r="G134" s="295" t="s">
        <v>1959</v>
      </c>
      <c r="H134" s="284" t="s">
        <v>1960</v>
      </c>
      <c r="I134" s="285">
        <v>76</v>
      </c>
      <c r="J134" s="284">
        <v>76</v>
      </c>
      <c r="K134" s="285" t="s">
        <v>1991</v>
      </c>
      <c r="L134" s="577">
        <v>43950</v>
      </c>
    </row>
    <row r="135" spans="1:12" s="565" customFormat="1">
      <c r="A135" s="287" t="s">
        <v>1787</v>
      </c>
      <c r="B135" s="576">
        <v>38272</v>
      </c>
      <c r="C135" s="284" t="s">
        <v>1909</v>
      </c>
      <c r="D135" s="284" t="s">
        <v>525</v>
      </c>
      <c r="E135" s="284" t="s">
        <v>525</v>
      </c>
      <c r="F135" s="286" t="s">
        <v>1971</v>
      </c>
      <c r="G135" s="295" t="s">
        <v>1959</v>
      </c>
      <c r="H135" s="284" t="s">
        <v>1966</v>
      </c>
      <c r="I135" s="285">
        <v>73</v>
      </c>
      <c r="J135" s="284">
        <v>74</v>
      </c>
      <c r="K135" s="285" t="s">
        <v>1991</v>
      </c>
      <c r="L135" s="577">
        <v>43750</v>
      </c>
    </row>
    <row r="136" spans="1:12" s="565" customFormat="1">
      <c r="A136" s="287" t="s">
        <v>1788</v>
      </c>
      <c r="B136" s="576">
        <v>38590</v>
      </c>
      <c r="C136" s="284" t="s">
        <v>1910</v>
      </c>
      <c r="D136" s="284" t="s">
        <v>1911</v>
      </c>
      <c r="E136" s="284" t="s">
        <v>525</v>
      </c>
      <c r="F136" s="286" t="s">
        <v>1508</v>
      </c>
      <c r="G136" s="295" t="s">
        <v>1959</v>
      </c>
      <c r="H136" s="284" t="s">
        <v>1960</v>
      </c>
      <c r="I136" s="285">
        <v>47</v>
      </c>
      <c r="J136" s="284">
        <v>48</v>
      </c>
      <c r="K136" s="285" t="s">
        <v>1991</v>
      </c>
      <c r="L136" s="577">
        <v>44069</v>
      </c>
    </row>
    <row r="137" spans="1:12" s="565" customFormat="1">
      <c r="A137" s="287" t="s">
        <v>1789</v>
      </c>
      <c r="B137" s="576">
        <v>39034</v>
      </c>
      <c r="C137" s="284" t="s">
        <v>1912</v>
      </c>
      <c r="D137" s="284" t="s">
        <v>948</v>
      </c>
      <c r="E137" s="284" t="s">
        <v>525</v>
      </c>
      <c r="F137" s="286" t="s">
        <v>1519</v>
      </c>
      <c r="G137" s="295" t="s">
        <v>1962</v>
      </c>
      <c r="H137" s="284" t="s">
        <v>1960</v>
      </c>
      <c r="I137" s="285">
        <v>80</v>
      </c>
      <c r="J137" s="284">
        <v>81</v>
      </c>
      <c r="K137" s="285" t="s">
        <v>1991</v>
      </c>
      <c r="L137" s="577">
        <v>44513</v>
      </c>
    </row>
    <row r="138" spans="1:12" s="565" customFormat="1">
      <c r="A138" s="287" t="s">
        <v>1790</v>
      </c>
      <c r="B138" s="576">
        <v>39065</v>
      </c>
      <c r="C138" s="284" t="s">
        <v>1913</v>
      </c>
      <c r="D138" s="284" t="s">
        <v>948</v>
      </c>
      <c r="E138" s="284" t="s">
        <v>525</v>
      </c>
      <c r="F138" s="286" t="s">
        <v>1519</v>
      </c>
      <c r="G138" s="295" t="s">
        <v>1959</v>
      </c>
      <c r="H138" s="284" t="s">
        <v>1960</v>
      </c>
      <c r="I138" s="285">
        <v>80</v>
      </c>
      <c r="J138" s="284">
        <v>81</v>
      </c>
      <c r="K138" s="285" t="s">
        <v>1991</v>
      </c>
      <c r="L138" s="577">
        <v>44544</v>
      </c>
    </row>
    <row r="139" spans="1:12" s="565" customFormat="1">
      <c r="A139" s="287" t="s">
        <v>1791</v>
      </c>
      <c r="B139" s="576">
        <v>38835</v>
      </c>
      <c r="C139" s="284" t="s">
        <v>1914</v>
      </c>
      <c r="D139" s="284" t="s">
        <v>529</v>
      </c>
      <c r="E139" s="284" t="s">
        <v>525</v>
      </c>
      <c r="F139" s="286" t="s">
        <v>1518</v>
      </c>
      <c r="G139" s="295" t="s">
        <v>1959</v>
      </c>
      <c r="H139" s="284" t="s">
        <v>1960</v>
      </c>
      <c r="I139" s="285">
        <v>80</v>
      </c>
      <c r="J139" s="284">
        <v>81</v>
      </c>
      <c r="K139" s="285" t="s">
        <v>1991</v>
      </c>
      <c r="L139" s="577">
        <v>44314</v>
      </c>
    </row>
    <row r="140" spans="1:12" s="565" customFormat="1">
      <c r="A140" s="287" t="s">
        <v>1792</v>
      </c>
      <c r="B140" s="576">
        <v>39210</v>
      </c>
      <c r="C140" s="284" t="s">
        <v>1915</v>
      </c>
      <c r="D140" s="284" t="s">
        <v>525</v>
      </c>
      <c r="E140" s="284" t="s">
        <v>525</v>
      </c>
      <c r="F140" s="286" t="s">
        <v>1538</v>
      </c>
      <c r="G140" s="295" t="s">
        <v>1959</v>
      </c>
      <c r="H140" s="284" t="s">
        <v>1960</v>
      </c>
      <c r="I140" s="285">
        <v>139</v>
      </c>
      <c r="J140" s="284">
        <v>142</v>
      </c>
      <c r="K140" s="285" t="s">
        <v>1991</v>
      </c>
      <c r="L140" s="577">
        <v>44689</v>
      </c>
    </row>
    <row r="141" spans="1:12" s="565" customFormat="1">
      <c r="A141" s="287" t="s">
        <v>1793</v>
      </c>
      <c r="B141" s="576">
        <v>38819</v>
      </c>
      <c r="C141" s="284" t="s">
        <v>1916</v>
      </c>
      <c r="D141" s="284" t="s">
        <v>527</v>
      </c>
      <c r="E141" s="284" t="s">
        <v>525</v>
      </c>
      <c r="F141" s="286" t="s">
        <v>1516</v>
      </c>
      <c r="G141" s="295" t="s">
        <v>1962</v>
      </c>
      <c r="H141" s="284" t="s">
        <v>1960</v>
      </c>
      <c r="I141" s="285">
        <v>80</v>
      </c>
      <c r="J141" s="284">
        <v>81</v>
      </c>
      <c r="K141" s="285" t="s">
        <v>1991</v>
      </c>
      <c r="L141" s="577">
        <v>44298</v>
      </c>
    </row>
    <row r="142" spans="1:12" s="565" customFormat="1">
      <c r="A142" s="287" t="s">
        <v>1794</v>
      </c>
      <c r="B142" s="576">
        <v>38653</v>
      </c>
      <c r="C142" s="284" t="s">
        <v>1917</v>
      </c>
      <c r="D142" s="284" t="s">
        <v>1918</v>
      </c>
      <c r="E142" s="284" t="s">
        <v>525</v>
      </c>
      <c r="F142" s="286" t="s">
        <v>1516</v>
      </c>
      <c r="G142" s="295" t="s">
        <v>1963</v>
      </c>
      <c r="H142" s="284" t="s">
        <v>1966</v>
      </c>
      <c r="I142" s="285">
        <v>35</v>
      </c>
      <c r="J142" s="284">
        <v>36</v>
      </c>
      <c r="K142" s="285" t="s">
        <v>1991</v>
      </c>
      <c r="L142" s="577">
        <v>44132</v>
      </c>
    </row>
    <row r="143" spans="1:12" s="565" customFormat="1">
      <c r="A143" s="287" t="s">
        <v>1795</v>
      </c>
      <c r="B143" s="576">
        <v>39080</v>
      </c>
      <c r="C143" s="284" t="s">
        <v>1919</v>
      </c>
      <c r="D143" s="284" t="s">
        <v>531</v>
      </c>
      <c r="E143" s="284" t="s">
        <v>525</v>
      </c>
      <c r="F143" s="286" t="s">
        <v>1520</v>
      </c>
      <c r="G143" s="295" t="s">
        <v>1959</v>
      </c>
      <c r="H143" s="284" t="s">
        <v>1960</v>
      </c>
      <c r="I143" s="285">
        <v>104</v>
      </c>
      <c r="J143" s="284">
        <v>106</v>
      </c>
      <c r="K143" s="285" t="s">
        <v>1991</v>
      </c>
      <c r="L143" s="577">
        <v>44559</v>
      </c>
    </row>
    <row r="144" spans="1:12" s="565" customFormat="1">
      <c r="A144" s="287" t="s">
        <v>1796</v>
      </c>
      <c r="B144" s="576">
        <v>39048</v>
      </c>
      <c r="C144" s="284" t="s">
        <v>1920</v>
      </c>
      <c r="D144" s="284" t="s">
        <v>529</v>
      </c>
      <c r="E144" s="284" t="s">
        <v>525</v>
      </c>
      <c r="F144" s="286" t="s">
        <v>1518</v>
      </c>
      <c r="G144" s="295" t="s">
        <v>1959</v>
      </c>
      <c r="H144" s="284" t="s">
        <v>1960</v>
      </c>
      <c r="I144" s="285">
        <v>80</v>
      </c>
      <c r="J144" s="284">
        <v>81</v>
      </c>
      <c r="K144" s="285" t="s">
        <v>1991</v>
      </c>
      <c r="L144" s="577">
        <v>44527</v>
      </c>
    </row>
    <row r="145" spans="1:12" s="565" customFormat="1">
      <c r="A145" s="287" t="s">
        <v>1797</v>
      </c>
      <c r="B145" s="576">
        <v>39262</v>
      </c>
      <c r="C145" s="284" t="s">
        <v>1921</v>
      </c>
      <c r="D145" s="284" t="s">
        <v>948</v>
      </c>
      <c r="E145" s="284" t="s">
        <v>525</v>
      </c>
      <c r="F145" s="286" t="s">
        <v>1519</v>
      </c>
      <c r="G145" s="295" t="s">
        <v>1959</v>
      </c>
      <c r="H145" s="284" t="s">
        <v>1960</v>
      </c>
      <c r="I145" s="285">
        <v>80</v>
      </c>
      <c r="J145" s="284">
        <v>81</v>
      </c>
      <c r="K145" s="285" t="s">
        <v>1991</v>
      </c>
      <c r="L145" s="577">
        <v>44741</v>
      </c>
    </row>
    <row r="146" spans="1:12" s="565" customFormat="1">
      <c r="A146" s="287" t="s">
        <v>1798</v>
      </c>
      <c r="B146" s="576">
        <v>39265</v>
      </c>
      <c r="C146" s="284" t="s">
        <v>1922</v>
      </c>
      <c r="D146" s="284" t="s">
        <v>525</v>
      </c>
      <c r="E146" s="284" t="s">
        <v>525</v>
      </c>
      <c r="F146" s="286" t="s">
        <v>1538</v>
      </c>
      <c r="G146" s="295" t="s">
        <v>1959</v>
      </c>
      <c r="H146" s="284" t="s">
        <v>1966</v>
      </c>
      <c r="I146" s="285">
        <v>91</v>
      </c>
      <c r="J146" s="284">
        <v>92</v>
      </c>
      <c r="K146" s="285" t="s">
        <v>1991</v>
      </c>
      <c r="L146" s="577">
        <v>44744</v>
      </c>
    </row>
    <row r="147" spans="1:12" s="565" customFormat="1">
      <c r="A147" s="287" t="s">
        <v>1799</v>
      </c>
      <c r="B147" s="576">
        <v>38717</v>
      </c>
      <c r="C147" s="284" t="s">
        <v>1923</v>
      </c>
      <c r="D147" s="284" t="s">
        <v>533</v>
      </c>
      <c r="E147" s="284" t="s">
        <v>525</v>
      </c>
      <c r="F147" s="286" t="s">
        <v>1526</v>
      </c>
      <c r="G147" s="295" t="s">
        <v>1959</v>
      </c>
      <c r="H147" s="284" t="s">
        <v>1966</v>
      </c>
      <c r="I147" s="285">
        <v>84</v>
      </c>
      <c r="J147" s="284">
        <v>88</v>
      </c>
      <c r="K147" s="285" t="s">
        <v>1991</v>
      </c>
      <c r="L147" s="577">
        <v>44196</v>
      </c>
    </row>
    <row r="148" spans="1:12" s="565" customFormat="1">
      <c r="A148" s="287" t="s">
        <v>1800</v>
      </c>
      <c r="B148" s="576">
        <v>38945</v>
      </c>
      <c r="C148" s="284" t="s">
        <v>1924</v>
      </c>
      <c r="D148" s="284" t="s">
        <v>1925</v>
      </c>
      <c r="E148" s="284" t="s">
        <v>525</v>
      </c>
      <c r="F148" s="286" t="s">
        <v>1972</v>
      </c>
      <c r="G148" s="295" t="s">
        <v>1959</v>
      </c>
      <c r="H148" s="284" t="s">
        <v>1966</v>
      </c>
      <c r="I148" s="285">
        <v>86</v>
      </c>
      <c r="J148" s="284">
        <v>88</v>
      </c>
      <c r="K148" s="285" t="s">
        <v>1991</v>
      </c>
      <c r="L148" s="577">
        <v>44424</v>
      </c>
    </row>
    <row r="149" spans="1:12" s="565" customFormat="1">
      <c r="A149" s="287" t="s">
        <v>1801</v>
      </c>
      <c r="B149" s="576">
        <v>38938</v>
      </c>
      <c r="C149" s="284" t="s">
        <v>1926</v>
      </c>
      <c r="D149" s="284" t="s">
        <v>529</v>
      </c>
      <c r="E149" s="284" t="s">
        <v>525</v>
      </c>
      <c r="F149" s="286" t="s">
        <v>1518</v>
      </c>
      <c r="G149" s="295" t="s">
        <v>1963</v>
      </c>
      <c r="H149" s="284" t="s">
        <v>1966</v>
      </c>
      <c r="I149" s="285">
        <v>59</v>
      </c>
      <c r="J149" s="284">
        <v>60</v>
      </c>
      <c r="K149" s="285" t="s">
        <v>1991</v>
      </c>
      <c r="L149" s="577">
        <v>44417</v>
      </c>
    </row>
    <row r="150" spans="1:12" s="565" customFormat="1">
      <c r="A150" s="287" t="s">
        <v>1802</v>
      </c>
      <c r="B150" s="576">
        <v>39570</v>
      </c>
      <c r="C150" s="284" t="s">
        <v>1927</v>
      </c>
      <c r="D150" s="284" t="s">
        <v>525</v>
      </c>
      <c r="E150" s="284" t="s">
        <v>525</v>
      </c>
      <c r="F150" s="286" t="s">
        <v>1538</v>
      </c>
      <c r="G150" s="295" t="s">
        <v>1959</v>
      </c>
      <c r="H150" s="284" t="s">
        <v>1960</v>
      </c>
      <c r="I150" s="285">
        <v>68</v>
      </c>
      <c r="J150" s="284">
        <v>69</v>
      </c>
      <c r="K150" s="285" t="s">
        <v>1991</v>
      </c>
      <c r="L150" s="577">
        <v>45048</v>
      </c>
    </row>
    <row r="151" spans="1:12" s="565" customFormat="1">
      <c r="A151" s="287" t="s">
        <v>1803</v>
      </c>
      <c r="B151" s="576">
        <v>39304</v>
      </c>
      <c r="C151" s="284" t="s">
        <v>1928</v>
      </c>
      <c r="D151" s="284" t="s">
        <v>1929</v>
      </c>
      <c r="E151" s="284" t="s">
        <v>525</v>
      </c>
      <c r="F151" s="286" t="s">
        <v>1973</v>
      </c>
      <c r="G151" s="295" t="s">
        <v>1959</v>
      </c>
      <c r="H151" s="284" t="s">
        <v>1960</v>
      </c>
      <c r="I151" s="285">
        <v>43</v>
      </c>
      <c r="J151" s="284">
        <v>44</v>
      </c>
      <c r="K151" s="285" t="s">
        <v>1991</v>
      </c>
      <c r="L151" s="577">
        <v>44783</v>
      </c>
    </row>
    <row r="152" spans="1:12" s="565" customFormat="1">
      <c r="A152" s="287" t="s">
        <v>1804</v>
      </c>
      <c r="B152" s="576">
        <v>39805</v>
      </c>
      <c r="C152" s="284" t="s">
        <v>1930</v>
      </c>
      <c r="D152" s="284" t="s">
        <v>531</v>
      </c>
      <c r="E152" s="284" t="s">
        <v>525</v>
      </c>
      <c r="F152" s="286" t="s">
        <v>1520</v>
      </c>
      <c r="G152" s="295" t="s">
        <v>1959</v>
      </c>
      <c r="H152" s="284" t="s">
        <v>1960</v>
      </c>
      <c r="I152" s="285">
        <v>46</v>
      </c>
      <c r="J152" s="284">
        <v>47</v>
      </c>
      <c r="K152" s="285" t="s">
        <v>1991</v>
      </c>
      <c r="L152" s="577">
        <v>45283</v>
      </c>
    </row>
    <row r="153" spans="1:12" s="565" customFormat="1">
      <c r="A153" s="287" t="s">
        <v>1805</v>
      </c>
      <c r="B153" s="576">
        <v>39993</v>
      </c>
      <c r="C153" s="284" t="s">
        <v>1931</v>
      </c>
      <c r="D153" s="284" t="s">
        <v>525</v>
      </c>
      <c r="E153" s="284" t="s">
        <v>525</v>
      </c>
      <c r="F153" s="286" t="s">
        <v>1547</v>
      </c>
      <c r="G153" s="295" t="s">
        <v>1959</v>
      </c>
      <c r="H153" s="284" t="s">
        <v>1960</v>
      </c>
      <c r="I153" s="285">
        <v>78</v>
      </c>
      <c r="J153" s="284">
        <v>80</v>
      </c>
      <c r="K153" s="285" t="s">
        <v>1991</v>
      </c>
      <c r="L153" s="577">
        <v>45472</v>
      </c>
    </row>
    <row r="154" spans="1:12" s="565" customFormat="1">
      <c r="A154" s="287" t="s">
        <v>1806</v>
      </c>
      <c r="B154" s="576">
        <v>39752</v>
      </c>
      <c r="C154" s="284" t="s">
        <v>1932</v>
      </c>
      <c r="D154" s="284" t="s">
        <v>526</v>
      </c>
      <c r="E154" s="284" t="s">
        <v>525</v>
      </c>
      <c r="F154" s="286" t="s">
        <v>1497</v>
      </c>
      <c r="G154" s="295" t="s">
        <v>1959</v>
      </c>
      <c r="H154" s="284" t="s">
        <v>1960</v>
      </c>
      <c r="I154" s="285">
        <v>80</v>
      </c>
      <c r="J154" s="284">
        <v>81</v>
      </c>
      <c r="K154" s="285" t="s">
        <v>1991</v>
      </c>
      <c r="L154" s="577">
        <v>45230</v>
      </c>
    </row>
    <row r="155" spans="1:12" s="565" customFormat="1">
      <c r="A155" s="287" t="s">
        <v>1807</v>
      </c>
      <c r="B155" s="576">
        <v>39997</v>
      </c>
      <c r="C155" s="284" t="s">
        <v>1933</v>
      </c>
      <c r="D155" s="284" t="s">
        <v>525</v>
      </c>
      <c r="E155" s="284" t="s">
        <v>525</v>
      </c>
      <c r="F155" s="286" t="s">
        <v>1547</v>
      </c>
      <c r="G155" s="295" t="s">
        <v>1959</v>
      </c>
      <c r="H155" s="284" t="s">
        <v>1960</v>
      </c>
      <c r="I155" s="285">
        <v>72</v>
      </c>
      <c r="J155" s="284">
        <v>74</v>
      </c>
      <c r="K155" s="285" t="s">
        <v>1991</v>
      </c>
      <c r="L155" s="577">
        <v>45476</v>
      </c>
    </row>
    <row r="156" spans="1:12" s="565" customFormat="1">
      <c r="A156" s="287" t="s">
        <v>1808</v>
      </c>
      <c r="B156" s="576">
        <v>39547</v>
      </c>
      <c r="C156" s="284" t="s">
        <v>1934</v>
      </c>
      <c r="D156" s="284" t="s">
        <v>1935</v>
      </c>
      <c r="E156" s="284" t="s">
        <v>525</v>
      </c>
      <c r="F156" s="286" t="s">
        <v>1974</v>
      </c>
      <c r="G156" s="295" t="s">
        <v>1975</v>
      </c>
      <c r="H156" s="284" t="s">
        <v>1966</v>
      </c>
      <c r="I156" s="285">
        <v>168</v>
      </c>
      <c r="J156" s="284">
        <v>172</v>
      </c>
      <c r="K156" s="285" t="s">
        <v>1991</v>
      </c>
      <c r="L156" s="577">
        <v>45025</v>
      </c>
    </row>
    <row r="157" spans="1:12" s="565" customFormat="1">
      <c r="A157" s="287" t="s">
        <v>1809</v>
      </c>
      <c r="B157" s="576">
        <v>39566</v>
      </c>
      <c r="C157" s="284" t="s">
        <v>1936</v>
      </c>
      <c r="D157" s="284" t="s">
        <v>525</v>
      </c>
      <c r="E157" s="284" t="s">
        <v>525</v>
      </c>
      <c r="F157" s="286" t="s">
        <v>1547</v>
      </c>
      <c r="G157" s="295" t="s">
        <v>1962</v>
      </c>
      <c r="H157" s="284" t="s">
        <v>1960</v>
      </c>
      <c r="I157" s="285">
        <v>64</v>
      </c>
      <c r="J157" s="284">
        <v>65</v>
      </c>
      <c r="K157" s="285" t="s">
        <v>1991</v>
      </c>
      <c r="L157" s="577">
        <v>45044</v>
      </c>
    </row>
    <row r="158" spans="1:12" s="565" customFormat="1">
      <c r="A158" s="287" t="s">
        <v>1810</v>
      </c>
      <c r="B158" s="576">
        <v>39465</v>
      </c>
      <c r="C158" s="284" t="s">
        <v>1937</v>
      </c>
      <c r="D158" s="284" t="s">
        <v>526</v>
      </c>
      <c r="E158" s="284" t="s">
        <v>525</v>
      </c>
      <c r="F158" s="286" t="s">
        <v>1497</v>
      </c>
      <c r="G158" s="295" t="s">
        <v>1959</v>
      </c>
      <c r="H158" s="284" t="s">
        <v>1966</v>
      </c>
      <c r="I158" s="285">
        <v>63</v>
      </c>
      <c r="J158" s="284">
        <v>64</v>
      </c>
      <c r="K158" s="285" t="s">
        <v>1991</v>
      </c>
      <c r="L158" s="577">
        <v>44944</v>
      </c>
    </row>
    <row r="159" spans="1:12" s="565" customFormat="1">
      <c r="A159" s="287" t="s">
        <v>1811</v>
      </c>
      <c r="B159" s="576">
        <v>39770</v>
      </c>
      <c r="C159" s="284" t="s">
        <v>1938</v>
      </c>
      <c r="D159" s="284" t="s">
        <v>525</v>
      </c>
      <c r="E159" s="284" t="s">
        <v>525</v>
      </c>
      <c r="F159" s="286" t="s">
        <v>1538</v>
      </c>
      <c r="G159" s="295" t="s">
        <v>1959</v>
      </c>
      <c r="H159" s="284" t="s">
        <v>1960</v>
      </c>
      <c r="I159" s="285">
        <v>68</v>
      </c>
      <c r="J159" s="284">
        <v>69</v>
      </c>
      <c r="K159" s="285" t="s">
        <v>1991</v>
      </c>
      <c r="L159" s="577">
        <v>45248</v>
      </c>
    </row>
    <row r="160" spans="1:12" s="565" customFormat="1">
      <c r="A160" s="287" t="s">
        <v>1812</v>
      </c>
      <c r="B160" s="576">
        <v>40025</v>
      </c>
      <c r="C160" s="284" t="s">
        <v>1939</v>
      </c>
      <c r="D160" s="284" t="s">
        <v>527</v>
      </c>
      <c r="E160" s="284" t="s">
        <v>525</v>
      </c>
      <c r="F160" s="286" t="s">
        <v>1516</v>
      </c>
      <c r="G160" s="295" t="s">
        <v>1962</v>
      </c>
      <c r="H160" s="284" t="s">
        <v>1960</v>
      </c>
      <c r="I160" s="285">
        <v>20</v>
      </c>
      <c r="J160" s="284">
        <v>20</v>
      </c>
      <c r="K160" s="285" t="s">
        <v>1993</v>
      </c>
      <c r="L160" s="577">
        <v>45504</v>
      </c>
    </row>
    <row r="161" spans="1:12" s="565" customFormat="1">
      <c r="A161" s="287" t="s">
        <v>1813</v>
      </c>
      <c r="B161" s="576"/>
      <c r="C161" s="284" t="s">
        <v>1940</v>
      </c>
      <c r="D161" s="284" t="s">
        <v>525</v>
      </c>
      <c r="E161" s="284" t="s">
        <v>525</v>
      </c>
      <c r="F161" s="286" t="s">
        <v>1535</v>
      </c>
      <c r="G161" s="295" t="s">
        <v>1959</v>
      </c>
      <c r="H161" s="284" t="s">
        <v>1960</v>
      </c>
      <c r="I161" s="285">
        <v>213</v>
      </c>
      <c r="J161" s="284">
        <v>215</v>
      </c>
      <c r="K161" s="285" t="s">
        <v>1993</v>
      </c>
      <c r="L161" s="577"/>
    </row>
    <row r="162" spans="1:12" s="565" customFormat="1">
      <c r="A162" s="287" t="s">
        <v>1814</v>
      </c>
      <c r="B162" s="576">
        <v>40504</v>
      </c>
      <c r="C162" s="284" t="s">
        <v>1941</v>
      </c>
      <c r="D162" s="284" t="s">
        <v>525</v>
      </c>
      <c r="E162" s="284" t="s">
        <v>525</v>
      </c>
      <c r="F162" s="286" t="s">
        <v>1538</v>
      </c>
      <c r="G162" s="295" t="s">
        <v>1959</v>
      </c>
      <c r="H162" s="284" t="s">
        <v>1960</v>
      </c>
      <c r="I162" s="285">
        <v>49</v>
      </c>
      <c r="J162" s="284">
        <v>50</v>
      </c>
      <c r="K162" s="285" t="s">
        <v>1993</v>
      </c>
      <c r="L162" s="577">
        <v>45983</v>
      </c>
    </row>
    <row r="163" spans="1:12" s="565" customFormat="1">
      <c r="A163" s="287" t="s">
        <v>1815</v>
      </c>
      <c r="B163" s="576"/>
      <c r="C163" s="284" t="s">
        <v>1942</v>
      </c>
      <c r="D163" s="284" t="s">
        <v>535</v>
      </c>
      <c r="E163" s="284" t="s">
        <v>525</v>
      </c>
      <c r="F163" s="286" t="s">
        <v>1528</v>
      </c>
      <c r="G163" s="295" t="s">
        <v>1959</v>
      </c>
      <c r="H163" s="284" t="s">
        <v>1960</v>
      </c>
      <c r="I163" s="285">
        <v>80</v>
      </c>
      <c r="J163" s="284">
        <v>81</v>
      </c>
      <c r="K163" s="285" t="s">
        <v>1993</v>
      </c>
      <c r="L163" s="577"/>
    </row>
    <row r="164" spans="1:12" s="565" customFormat="1">
      <c r="A164" s="287" t="s">
        <v>1816</v>
      </c>
      <c r="B164" s="576"/>
      <c r="C164" s="284" t="s">
        <v>1943</v>
      </c>
      <c r="D164" s="284" t="s">
        <v>527</v>
      </c>
      <c r="E164" s="284" t="s">
        <v>525</v>
      </c>
      <c r="F164" s="286" t="s">
        <v>1516</v>
      </c>
      <c r="G164" s="295" t="s">
        <v>1959</v>
      </c>
      <c r="H164" s="284" t="s">
        <v>1960</v>
      </c>
      <c r="I164" s="285">
        <v>15</v>
      </c>
      <c r="J164" s="284">
        <v>16</v>
      </c>
      <c r="K164" s="285" t="s">
        <v>1993</v>
      </c>
      <c r="L164" s="577"/>
    </row>
    <row r="165" spans="1:12" s="565" customFormat="1">
      <c r="A165" s="287" t="s">
        <v>1817</v>
      </c>
      <c r="B165" s="576"/>
      <c r="C165" s="284" t="s">
        <v>1944</v>
      </c>
      <c r="D165" s="284" t="s">
        <v>525</v>
      </c>
      <c r="E165" s="284" t="s">
        <v>525</v>
      </c>
      <c r="F165" s="286" t="s">
        <v>1538</v>
      </c>
      <c r="G165" s="295" t="s">
        <v>1976</v>
      </c>
      <c r="H165" s="284" t="s">
        <v>1964</v>
      </c>
      <c r="I165" s="285">
        <v>20</v>
      </c>
      <c r="J165" s="284">
        <v>21</v>
      </c>
      <c r="K165" s="285" t="s">
        <v>1993</v>
      </c>
      <c r="L165" s="577"/>
    </row>
    <row r="166" spans="1:12" s="565" customFormat="1">
      <c r="A166" s="287" t="s">
        <v>1818</v>
      </c>
      <c r="B166" s="576"/>
      <c r="C166" s="284" t="s">
        <v>1945</v>
      </c>
      <c r="D166" s="284" t="s">
        <v>525</v>
      </c>
      <c r="E166" s="284" t="s">
        <v>525</v>
      </c>
      <c r="F166" s="286" t="s">
        <v>1549</v>
      </c>
      <c r="G166" s="295" t="s">
        <v>1975</v>
      </c>
      <c r="H166" s="284" t="s">
        <v>1964</v>
      </c>
      <c r="I166" s="285">
        <v>55</v>
      </c>
      <c r="J166" s="284">
        <v>56</v>
      </c>
      <c r="K166" s="285" t="s">
        <v>1993</v>
      </c>
      <c r="L166" s="577"/>
    </row>
    <row r="167" spans="1:12" s="565" customFormat="1">
      <c r="A167" s="287" t="s">
        <v>1819</v>
      </c>
      <c r="B167" s="576"/>
      <c r="C167" s="284" t="s">
        <v>1946</v>
      </c>
      <c r="D167" s="284" t="s">
        <v>527</v>
      </c>
      <c r="E167" s="284" t="s">
        <v>525</v>
      </c>
      <c r="F167" s="286" t="s">
        <v>1516</v>
      </c>
      <c r="G167" s="295" t="s">
        <v>1962</v>
      </c>
      <c r="H167" s="284" t="s">
        <v>1960</v>
      </c>
      <c r="I167" s="285">
        <v>43</v>
      </c>
      <c r="J167" s="284">
        <v>44</v>
      </c>
      <c r="K167" s="285" t="s">
        <v>1993</v>
      </c>
      <c r="L167" s="577"/>
    </row>
    <row r="168" spans="1:12" s="565" customFormat="1">
      <c r="A168" s="287" t="s">
        <v>1820</v>
      </c>
      <c r="B168" s="576"/>
      <c r="C168" s="284" t="s">
        <v>1947</v>
      </c>
      <c r="D168" s="284" t="s">
        <v>527</v>
      </c>
      <c r="E168" s="284" t="s">
        <v>525</v>
      </c>
      <c r="F168" s="286" t="s">
        <v>1977</v>
      </c>
      <c r="G168" s="295" t="s">
        <v>1959</v>
      </c>
      <c r="H168" s="284" t="s">
        <v>1960</v>
      </c>
      <c r="I168" s="285">
        <v>68</v>
      </c>
      <c r="J168" s="284">
        <v>69</v>
      </c>
      <c r="K168" s="285" t="s">
        <v>1993</v>
      </c>
      <c r="L168" s="577"/>
    </row>
    <row r="169" spans="1:12" s="565" customFormat="1">
      <c r="A169" s="287" t="s">
        <v>1821</v>
      </c>
      <c r="B169" s="576"/>
      <c r="C169" s="284" t="s">
        <v>1948</v>
      </c>
      <c r="D169" s="284" t="s">
        <v>525</v>
      </c>
      <c r="E169" s="284" t="s">
        <v>525</v>
      </c>
      <c r="F169" s="286" t="s">
        <v>1978</v>
      </c>
      <c r="G169" s="295" t="s">
        <v>1979</v>
      </c>
      <c r="H169" s="284" t="s">
        <v>1960</v>
      </c>
      <c r="I169" s="285">
        <v>69</v>
      </c>
      <c r="J169" s="284">
        <v>70</v>
      </c>
      <c r="K169" s="285" t="s">
        <v>1993</v>
      </c>
      <c r="L169" s="577"/>
    </row>
    <row r="170" spans="1:12" s="565" customFormat="1">
      <c r="A170" s="287" t="s">
        <v>1822</v>
      </c>
      <c r="B170" s="576"/>
      <c r="C170" s="284" t="s">
        <v>1949</v>
      </c>
      <c r="D170" s="284" t="s">
        <v>525</v>
      </c>
      <c r="E170" s="284" t="s">
        <v>525</v>
      </c>
      <c r="F170" s="286" t="s">
        <v>1980</v>
      </c>
      <c r="G170" s="295" t="s">
        <v>1979</v>
      </c>
      <c r="H170" s="284" t="s">
        <v>1966</v>
      </c>
      <c r="I170" s="285">
        <v>29</v>
      </c>
      <c r="J170" s="284">
        <v>30</v>
      </c>
      <c r="K170" s="285" t="s">
        <v>1993</v>
      </c>
      <c r="L170" s="577"/>
    </row>
    <row r="171" spans="1:12" s="565" customFormat="1">
      <c r="A171" s="287" t="s">
        <v>1823</v>
      </c>
      <c r="B171" s="576">
        <v>41088</v>
      </c>
      <c r="C171" s="284" t="s">
        <v>1950</v>
      </c>
      <c r="D171" s="284" t="s">
        <v>535</v>
      </c>
      <c r="E171" s="284" t="s">
        <v>525</v>
      </c>
      <c r="F171" s="286" t="s">
        <v>1981</v>
      </c>
      <c r="G171" s="295" t="s">
        <v>1959</v>
      </c>
      <c r="H171" s="284" t="s">
        <v>1960</v>
      </c>
      <c r="I171" s="285">
        <v>65</v>
      </c>
      <c r="J171" s="284">
        <v>66</v>
      </c>
      <c r="K171" s="285" t="s">
        <v>1993</v>
      </c>
      <c r="L171" s="577">
        <v>46566</v>
      </c>
    </row>
    <row r="172" spans="1:12" s="565" customFormat="1">
      <c r="A172" s="287" t="s">
        <v>1824</v>
      </c>
      <c r="B172" s="576"/>
      <c r="C172" s="284" t="s">
        <v>1951</v>
      </c>
      <c r="D172" s="284" t="s">
        <v>522</v>
      </c>
      <c r="E172" s="284" t="s">
        <v>525</v>
      </c>
      <c r="F172" s="286" t="s">
        <v>1982</v>
      </c>
      <c r="G172" s="295" t="s">
        <v>1975</v>
      </c>
      <c r="H172" s="284" t="s">
        <v>1966</v>
      </c>
      <c r="I172" s="285">
        <v>79</v>
      </c>
      <c r="J172" s="284">
        <v>80</v>
      </c>
      <c r="K172" s="285" t="s">
        <v>1993</v>
      </c>
      <c r="L172" s="577"/>
    </row>
    <row r="173" spans="1:12" s="565" customFormat="1">
      <c r="A173" s="287" t="s">
        <v>1825</v>
      </c>
      <c r="B173" s="576">
        <v>41073</v>
      </c>
      <c r="C173" s="284" t="s">
        <v>1849</v>
      </c>
      <c r="D173" s="284" t="s">
        <v>526</v>
      </c>
      <c r="E173" s="284" t="s">
        <v>525</v>
      </c>
      <c r="F173" s="286" t="s">
        <v>1983</v>
      </c>
      <c r="G173" s="295" t="s">
        <v>1975</v>
      </c>
      <c r="H173" s="284" t="s">
        <v>1966</v>
      </c>
      <c r="I173" s="285">
        <v>74</v>
      </c>
      <c r="J173" s="284">
        <v>76</v>
      </c>
      <c r="K173" s="285" t="s">
        <v>1993</v>
      </c>
      <c r="L173" s="577">
        <v>46551</v>
      </c>
    </row>
    <row r="174" spans="1:12" s="565" customFormat="1">
      <c r="A174" s="287" t="s">
        <v>1826</v>
      </c>
      <c r="B174" s="576">
        <v>41068</v>
      </c>
      <c r="C174" s="284" t="s">
        <v>1952</v>
      </c>
      <c r="D174" s="284" t="s">
        <v>529</v>
      </c>
      <c r="E174" s="284" t="s">
        <v>525</v>
      </c>
      <c r="F174" s="286" t="s">
        <v>1984</v>
      </c>
      <c r="G174" s="295" t="s">
        <v>1975</v>
      </c>
      <c r="H174" s="284" t="s">
        <v>1966</v>
      </c>
      <c r="I174" s="285">
        <v>79</v>
      </c>
      <c r="J174" s="284">
        <v>81</v>
      </c>
      <c r="K174" s="285" t="s">
        <v>1993</v>
      </c>
      <c r="L174" s="577">
        <v>46546</v>
      </c>
    </row>
    <row r="175" spans="1:12" s="565" customFormat="1">
      <c r="A175" s="287" t="s">
        <v>1827</v>
      </c>
      <c r="B175" s="576"/>
      <c r="C175" s="284" t="s">
        <v>1953</v>
      </c>
      <c r="D175" s="284" t="s">
        <v>531</v>
      </c>
      <c r="E175" s="284" t="s">
        <v>525</v>
      </c>
      <c r="F175" s="286" t="s">
        <v>1985</v>
      </c>
      <c r="G175" s="295" t="s">
        <v>1959</v>
      </c>
      <c r="H175" s="284" t="s">
        <v>1960</v>
      </c>
      <c r="I175" s="285">
        <v>32</v>
      </c>
      <c r="J175" s="284">
        <v>33</v>
      </c>
      <c r="K175" s="285" t="s">
        <v>1993</v>
      </c>
      <c r="L175" s="577"/>
    </row>
    <row r="176" spans="1:12" s="565" customFormat="1">
      <c r="A176" s="287" t="s">
        <v>1828</v>
      </c>
      <c r="B176" s="576"/>
      <c r="C176" s="284" t="s">
        <v>1954</v>
      </c>
      <c r="D176" s="284" t="s">
        <v>525</v>
      </c>
      <c r="E176" s="284" t="s">
        <v>525</v>
      </c>
      <c r="F176" s="286" t="s">
        <v>1978</v>
      </c>
      <c r="G176" s="295" t="s">
        <v>1962</v>
      </c>
      <c r="H176" s="284" t="s">
        <v>1966</v>
      </c>
      <c r="I176" s="285">
        <v>59</v>
      </c>
      <c r="J176" s="284">
        <v>60</v>
      </c>
      <c r="K176" s="285" t="s">
        <v>1993</v>
      </c>
      <c r="L176" s="577"/>
    </row>
    <row r="177" spans="1:27" s="565" customFormat="1">
      <c r="A177" s="287" t="s">
        <v>1829</v>
      </c>
      <c r="B177" s="576"/>
      <c r="C177" s="284" t="s">
        <v>1955</v>
      </c>
      <c r="D177" s="284" t="s">
        <v>525</v>
      </c>
      <c r="E177" s="284" t="s">
        <v>525</v>
      </c>
      <c r="F177" s="286" t="s">
        <v>1986</v>
      </c>
      <c r="G177" s="295" t="s">
        <v>1987</v>
      </c>
      <c r="H177" s="284" t="s">
        <v>1966</v>
      </c>
      <c r="I177" s="285">
        <v>117</v>
      </c>
      <c r="J177" s="284">
        <v>118</v>
      </c>
      <c r="K177" s="285" t="s">
        <v>1993</v>
      </c>
      <c r="L177" s="577"/>
    </row>
    <row r="178" spans="1:27" s="565" customFormat="1">
      <c r="A178" s="287" t="s">
        <v>1830</v>
      </c>
      <c r="B178" s="576"/>
      <c r="C178" s="284" t="s">
        <v>1956</v>
      </c>
      <c r="D178" s="284" t="s">
        <v>525</v>
      </c>
      <c r="E178" s="284" t="s">
        <v>525</v>
      </c>
      <c r="F178" s="286" t="s">
        <v>1535</v>
      </c>
      <c r="G178" s="295" t="s">
        <v>1959</v>
      </c>
      <c r="H178" s="284" t="s">
        <v>1960</v>
      </c>
      <c r="I178" s="285">
        <v>147</v>
      </c>
      <c r="J178" s="284">
        <v>148</v>
      </c>
      <c r="K178" s="285" t="s">
        <v>1993</v>
      </c>
      <c r="L178" s="577"/>
    </row>
    <row r="179" spans="1:27" s="565" customFormat="1">
      <c r="A179" s="287" t="s">
        <v>1831</v>
      </c>
      <c r="B179" s="576"/>
      <c r="C179" s="284" t="s">
        <v>1957</v>
      </c>
      <c r="D179" s="284" t="s">
        <v>525</v>
      </c>
      <c r="E179" s="284" t="s">
        <v>525</v>
      </c>
      <c r="F179" s="286" t="s">
        <v>1538</v>
      </c>
      <c r="G179" s="295" t="s">
        <v>1988</v>
      </c>
      <c r="H179" s="284" t="s">
        <v>1960</v>
      </c>
      <c r="I179" s="285">
        <v>33</v>
      </c>
      <c r="J179" s="284">
        <v>34</v>
      </c>
      <c r="K179" s="285" t="s">
        <v>1993</v>
      </c>
      <c r="L179" s="577"/>
    </row>
    <row r="180" spans="1:27" s="565" customFormat="1">
      <c r="A180" s="287" t="s">
        <v>1832</v>
      </c>
      <c r="B180" s="576"/>
      <c r="C180" s="284" t="s">
        <v>1958</v>
      </c>
      <c r="D180" s="284" t="s">
        <v>525</v>
      </c>
      <c r="E180" s="284" t="s">
        <v>525</v>
      </c>
      <c r="F180" s="286" t="s">
        <v>1537</v>
      </c>
      <c r="G180" s="295" t="s">
        <v>1959</v>
      </c>
      <c r="H180" s="284" t="s">
        <v>1966</v>
      </c>
      <c r="I180" s="285">
        <v>148</v>
      </c>
      <c r="J180" s="284">
        <v>150</v>
      </c>
      <c r="K180" s="285" t="s">
        <v>1993</v>
      </c>
      <c r="L180" s="577"/>
    </row>
    <row r="181" spans="1:27" ht="15.75" thickBot="1">
      <c r="A181" s="672" t="s">
        <v>48</v>
      </c>
      <c r="B181" s="673"/>
      <c r="C181" s="673"/>
      <c r="D181" s="673"/>
      <c r="E181" s="673"/>
      <c r="F181" s="673"/>
      <c r="G181" s="673"/>
      <c r="H181" s="673"/>
      <c r="I181" s="673"/>
      <c r="J181" s="674"/>
    </row>
    <row r="182" spans="1:27">
      <c r="A182" s="430"/>
      <c r="B182" s="430"/>
      <c r="C182" s="430"/>
      <c r="D182" s="430"/>
      <c r="E182" s="430"/>
      <c r="F182" s="430"/>
      <c r="G182" s="430"/>
      <c r="H182" s="430"/>
      <c r="I182" s="430"/>
      <c r="J182" s="430"/>
      <c r="K182" s="347"/>
      <c r="L182" s="347"/>
      <c r="M182" s="347"/>
      <c r="N182" s="347"/>
      <c r="O182" s="347"/>
      <c r="P182" s="347"/>
      <c r="Q182" s="347"/>
      <c r="R182" s="347"/>
      <c r="S182" s="347"/>
      <c r="T182" s="347"/>
      <c r="U182" s="347"/>
      <c r="V182" s="347"/>
      <c r="W182" s="347"/>
      <c r="X182" s="347"/>
      <c r="Y182" s="347"/>
      <c r="Z182" s="347"/>
      <c r="AA182" s="347"/>
    </row>
    <row r="183" spans="1:27">
      <c r="A183" s="430"/>
      <c r="B183" s="430"/>
      <c r="C183" s="430"/>
      <c r="D183" s="430"/>
      <c r="E183" s="430"/>
      <c r="F183" s="430"/>
      <c r="G183" s="430"/>
      <c r="H183" s="430"/>
      <c r="I183" s="430"/>
      <c r="J183" s="430"/>
      <c r="K183" s="347"/>
      <c r="L183" s="347"/>
      <c r="M183" s="347"/>
      <c r="N183" s="347"/>
      <c r="O183" s="347"/>
      <c r="P183" s="347"/>
      <c r="Q183" s="347"/>
      <c r="R183" s="347"/>
      <c r="S183" s="347"/>
      <c r="T183" s="347"/>
      <c r="U183" s="347"/>
      <c r="V183" s="347"/>
      <c r="W183" s="347"/>
      <c r="X183" s="347"/>
      <c r="Y183" s="347"/>
      <c r="Z183" s="347"/>
      <c r="AA183" s="347"/>
    </row>
    <row r="184" spans="1:27">
      <c r="A184" s="430"/>
      <c r="B184" s="430"/>
      <c r="C184" s="430"/>
      <c r="D184" s="430"/>
      <c r="E184" s="430"/>
      <c r="F184" s="430"/>
      <c r="G184" s="430"/>
      <c r="H184" s="430"/>
      <c r="I184" s="430"/>
      <c r="J184" s="430"/>
      <c r="K184" s="347"/>
      <c r="L184" s="347"/>
      <c r="M184" s="347"/>
      <c r="N184" s="347"/>
      <c r="O184" s="347"/>
      <c r="P184" s="347"/>
      <c r="Q184" s="347"/>
      <c r="R184" s="347"/>
      <c r="S184" s="347"/>
      <c r="T184" s="347"/>
      <c r="U184" s="347"/>
      <c r="V184" s="347"/>
      <c r="W184" s="347"/>
      <c r="X184" s="347"/>
      <c r="Y184" s="347"/>
      <c r="Z184" s="347"/>
      <c r="AA184" s="347"/>
    </row>
    <row r="185" spans="1:27" s="347" customFormat="1" ht="19.5" thickBot="1">
      <c r="A185" s="780" t="s">
        <v>2119</v>
      </c>
      <c r="B185" s="780"/>
      <c r="C185" s="430"/>
      <c r="D185" s="430"/>
      <c r="E185" s="430"/>
      <c r="F185" s="430"/>
      <c r="G185" s="430"/>
      <c r="H185" s="430"/>
      <c r="I185" s="430"/>
      <c r="J185" s="430"/>
    </row>
    <row r="186" spans="1:27" s="347" customFormat="1" ht="60">
      <c r="A186" s="296" t="s">
        <v>495</v>
      </c>
      <c r="B186" s="297" t="s">
        <v>496</v>
      </c>
      <c r="C186" s="297" t="s">
        <v>497</v>
      </c>
      <c r="D186" s="297" t="s">
        <v>306</v>
      </c>
      <c r="E186" s="297" t="s">
        <v>498</v>
      </c>
      <c r="F186" s="297" t="s">
        <v>499</v>
      </c>
      <c r="G186" s="297" t="s">
        <v>500</v>
      </c>
      <c r="H186" s="297" t="s">
        <v>318</v>
      </c>
      <c r="I186" s="297" t="s">
        <v>501</v>
      </c>
      <c r="J186" s="297" t="s">
        <v>502</v>
      </c>
      <c r="K186" s="297" t="s">
        <v>503</v>
      </c>
    </row>
    <row r="187" spans="1:27" s="347" customFormat="1" ht="30">
      <c r="A187" s="287" t="s">
        <v>1994</v>
      </c>
      <c r="B187" s="382" t="s">
        <v>1995</v>
      </c>
      <c r="C187" s="284" t="s">
        <v>1614</v>
      </c>
      <c r="D187" s="284" t="s">
        <v>1587</v>
      </c>
      <c r="E187" s="284">
        <v>93660</v>
      </c>
      <c r="F187" s="286">
        <v>41</v>
      </c>
      <c r="G187" s="286">
        <v>0</v>
      </c>
      <c r="H187" s="284">
        <v>42</v>
      </c>
      <c r="I187" s="285">
        <v>34704</v>
      </c>
      <c r="J187" s="284" t="s">
        <v>1996</v>
      </c>
      <c r="K187" s="285" t="s">
        <v>1997</v>
      </c>
    </row>
    <row r="188" spans="1:27" s="565" customFormat="1">
      <c r="A188" s="287" t="s">
        <v>1998</v>
      </c>
      <c r="B188" s="382" t="s">
        <v>1999</v>
      </c>
      <c r="C188" s="284" t="s">
        <v>948</v>
      </c>
      <c r="D188" s="284" t="s">
        <v>1587</v>
      </c>
      <c r="E188" s="284">
        <v>93646</v>
      </c>
      <c r="F188" s="286">
        <v>27</v>
      </c>
      <c r="G188" s="286"/>
      <c r="H188" s="284">
        <v>30</v>
      </c>
      <c r="I188" s="285"/>
      <c r="J188" s="284"/>
      <c r="K188" s="285"/>
    </row>
    <row r="189" spans="1:27" s="565" customFormat="1">
      <c r="A189" s="287" t="s">
        <v>2000</v>
      </c>
      <c r="B189" s="382" t="s">
        <v>2001</v>
      </c>
      <c r="C189" s="284" t="s">
        <v>1623</v>
      </c>
      <c r="D189" s="284" t="s">
        <v>1587</v>
      </c>
      <c r="E189" s="284">
        <v>93234</v>
      </c>
      <c r="F189" s="286">
        <v>20</v>
      </c>
      <c r="G189" s="286">
        <v>0</v>
      </c>
      <c r="H189" s="284">
        <v>38</v>
      </c>
      <c r="I189" s="285">
        <v>32505</v>
      </c>
      <c r="J189" s="284" t="s">
        <v>2002</v>
      </c>
      <c r="K189" s="285" t="s">
        <v>2003</v>
      </c>
    </row>
    <row r="190" spans="1:27" s="565" customFormat="1">
      <c r="A190" s="287" t="s">
        <v>2004</v>
      </c>
      <c r="B190" s="382" t="s">
        <v>2005</v>
      </c>
      <c r="C190" s="284" t="s">
        <v>1645</v>
      </c>
      <c r="D190" s="284" t="s">
        <v>1587</v>
      </c>
      <c r="E190" s="284">
        <v>93640</v>
      </c>
      <c r="F190" s="286">
        <v>26</v>
      </c>
      <c r="G190" s="286">
        <v>0</v>
      </c>
      <c r="H190" s="284">
        <v>41</v>
      </c>
      <c r="I190" s="285">
        <v>32793</v>
      </c>
      <c r="J190" s="284" t="s">
        <v>2006</v>
      </c>
      <c r="K190" s="285" t="s">
        <v>2007</v>
      </c>
    </row>
    <row r="191" spans="1:27" s="565" customFormat="1">
      <c r="A191" s="287" t="s">
        <v>2008</v>
      </c>
      <c r="B191" s="382" t="s">
        <v>2009</v>
      </c>
      <c r="C191" s="284" t="s">
        <v>2010</v>
      </c>
      <c r="D191" s="284" t="s">
        <v>1587</v>
      </c>
      <c r="E191" s="284">
        <v>93622</v>
      </c>
      <c r="F191" s="286">
        <v>34</v>
      </c>
      <c r="G191" s="286">
        <v>0</v>
      </c>
      <c r="H191" s="284">
        <v>40</v>
      </c>
      <c r="I191" s="285">
        <v>34892</v>
      </c>
      <c r="J191" s="284" t="s">
        <v>2011</v>
      </c>
      <c r="K191" s="285" t="s">
        <v>2012</v>
      </c>
    </row>
    <row r="192" spans="1:27" s="565" customFormat="1">
      <c r="A192" s="287" t="s">
        <v>2013</v>
      </c>
      <c r="B192" s="382" t="s">
        <v>2014</v>
      </c>
      <c r="C192" s="284" t="s">
        <v>2010</v>
      </c>
      <c r="D192" s="284" t="s">
        <v>1587</v>
      </c>
      <c r="E192" s="284">
        <v>93622</v>
      </c>
      <c r="F192" s="286">
        <v>5</v>
      </c>
      <c r="G192" s="286"/>
      <c r="H192" s="284">
        <v>34</v>
      </c>
      <c r="I192" s="285"/>
      <c r="J192" s="284"/>
      <c r="K192" s="285"/>
    </row>
    <row r="193" spans="1:11" s="565" customFormat="1">
      <c r="A193" s="287" t="s">
        <v>2015</v>
      </c>
      <c r="B193" s="382" t="s">
        <v>2016</v>
      </c>
      <c r="C193" s="284" t="s">
        <v>2017</v>
      </c>
      <c r="D193" s="284" t="s">
        <v>1587</v>
      </c>
      <c r="E193" s="284">
        <v>93625</v>
      </c>
      <c r="F193" s="286">
        <v>35</v>
      </c>
      <c r="G193" s="286">
        <v>0</v>
      </c>
      <c r="H193" s="284">
        <v>44</v>
      </c>
      <c r="I193" s="285">
        <v>28934</v>
      </c>
      <c r="J193" s="284" t="s">
        <v>2018</v>
      </c>
      <c r="K193" s="285"/>
    </row>
    <row r="194" spans="1:11" s="565" customFormat="1" ht="30">
      <c r="A194" s="287" t="s">
        <v>2019</v>
      </c>
      <c r="B194" s="382" t="s">
        <v>2020</v>
      </c>
      <c r="C194" s="284" t="s">
        <v>1614</v>
      </c>
      <c r="D194" s="284" t="s">
        <v>1587</v>
      </c>
      <c r="E194" s="284">
        <v>93660</v>
      </c>
      <c r="F194" s="286">
        <v>68</v>
      </c>
      <c r="G194" s="286">
        <v>0</v>
      </c>
      <c r="H194" s="284">
        <v>100</v>
      </c>
      <c r="I194" s="285">
        <v>27585</v>
      </c>
      <c r="J194" s="284" t="s">
        <v>2021</v>
      </c>
      <c r="K194" s="285"/>
    </row>
    <row r="195" spans="1:11" s="565" customFormat="1">
      <c r="A195" s="287" t="s">
        <v>2022</v>
      </c>
      <c r="B195" s="382" t="s">
        <v>2023</v>
      </c>
      <c r="C195" s="284" t="s">
        <v>1608</v>
      </c>
      <c r="D195" s="284" t="s">
        <v>1587</v>
      </c>
      <c r="E195" s="284">
        <v>93662</v>
      </c>
      <c r="F195" s="286">
        <v>0</v>
      </c>
      <c r="G195" s="286">
        <v>0</v>
      </c>
      <c r="H195" s="284">
        <v>42</v>
      </c>
      <c r="I195" s="285">
        <v>31560</v>
      </c>
      <c r="J195" s="284" t="s">
        <v>2024</v>
      </c>
      <c r="K195" s="285" t="s">
        <v>2025</v>
      </c>
    </row>
    <row r="196" spans="1:11" s="565" customFormat="1" ht="30">
      <c r="A196" s="287" t="s">
        <v>2026</v>
      </c>
      <c r="B196" s="382" t="s">
        <v>2027</v>
      </c>
      <c r="C196" s="284" t="s">
        <v>1623</v>
      </c>
      <c r="D196" s="284" t="s">
        <v>1587</v>
      </c>
      <c r="E196" s="284">
        <v>93234</v>
      </c>
      <c r="F196" s="286">
        <v>33</v>
      </c>
      <c r="G196" s="286">
        <v>0</v>
      </c>
      <c r="H196" s="284">
        <v>38</v>
      </c>
      <c r="I196" s="285">
        <v>34872</v>
      </c>
      <c r="J196" s="284" t="s">
        <v>2028</v>
      </c>
      <c r="K196" s="285" t="s">
        <v>2029</v>
      </c>
    </row>
    <row r="197" spans="1:11" s="565" customFormat="1">
      <c r="A197" s="287" t="s">
        <v>2030</v>
      </c>
      <c r="B197" s="382" t="s">
        <v>2031</v>
      </c>
      <c r="C197" s="284" t="s">
        <v>2032</v>
      </c>
      <c r="D197" s="284" t="s">
        <v>1587</v>
      </c>
      <c r="E197" s="284">
        <v>93630</v>
      </c>
      <c r="F197" s="286">
        <v>89</v>
      </c>
      <c r="G197" s="286">
        <v>0</v>
      </c>
      <c r="H197" s="284">
        <v>93</v>
      </c>
      <c r="I197" s="285">
        <v>29292</v>
      </c>
      <c r="J197" s="284" t="s">
        <v>2033</v>
      </c>
      <c r="K197" s="285"/>
    </row>
    <row r="198" spans="1:11" s="565" customFormat="1" ht="30">
      <c r="A198" s="287" t="s">
        <v>2034</v>
      </c>
      <c r="B198" s="382" t="s">
        <v>2035</v>
      </c>
      <c r="C198" s="284" t="s">
        <v>2036</v>
      </c>
      <c r="D198" s="284" t="s">
        <v>1587</v>
      </c>
      <c r="E198" s="284">
        <v>93631</v>
      </c>
      <c r="F198" s="286">
        <v>5</v>
      </c>
      <c r="G198" s="286">
        <v>0</v>
      </c>
      <c r="H198" s="284">
        <v>38</v>
      </c>
      <c r="I198" s="285">
        <v>31918</v>
      </c>
      <c r="J198" s="284" t="s">
        <v>2037</v>
      </c>
      <c r="K198" s="285" t="s">
        <v>2038</v>
      </c>
    </row>
    <row r="199" spans="1:11" s="565" customFormat="1" ht="30">
      <c r="A199" s="287" t="s">
        <v>2039</v>
      </c>
      <c r="B199" s="382" t="s">
        <v>2040</v>
      </c>
      <c r="C199" s="284" t="s">
        <v>1608</v>
      </c>
      <c r="D199" s="284" t="s">
        <v>1587</v>
      </c>
      <c r="E199" s="284">
        <v>93662</v>
      </c>
      <c r="F199" s="286">
        <v>33</v>
      </c>
      <c r="G199" s="286">
        <v>0</v>
      </c>
      <c r="H199" s="284">
        <v>44</v>
      </c>
      <c r="I199" s="285">
        <v>31365</v>
      </c>
      <c r="J199" s="284" t="s">
        <v>2041</v>
      </c>
      <c r="K199" s="285" t="s">
        <v>2025</v>
      </c>
    </row>
    <row r="200" spans="1:11" s="565" customFormat="1">
      <c r="A200" s="287" t="s">
        <v>2042</v>
      </c>
      <c r="B200" s="382" t="s">
        <v>2043</v>
      </c>
      <c r="C200" s="284" t="s">
        <v>2036</v>
      </c>
      <c r="D200" s="284" t="s">
        <v>1587</v>
      </c>
      <c r="E200" s="284">
        <v>93631</v>
      </c>
      <c r="F200" s="286">
        <v>45</v>
      </c>
      <c r="G200" s="286">
        <v>0</v>
      </c>
      <c r="H200" s="284">
        <v>48</v>
      </c>
      <c r="I200" s="285">
        <v>30175</v>
      </c>
      <c r="J200" s="284" t="s">
        <v>2044</v>
      </c>
      <c r="K200" s="285"/>
    </row>
    <row r="201" spans="1:11" s="565" customFormat="1" ht="30">
      <c r="A201" s="287" t="s">
        <v>2045</v>
      </c>
      <c r="B201" s="382" t="s">
        <v>2046</v>
      </c>
      <c r="C201" s="284" t="s">
        <v>1587</v>
      </c>
      <c r="D201" s="284" t="s">
        <v>1587</v>
      </c>
      <c r="E201" s="284">
        <v>93776</v>
      </c>
      <c r="F201" s="286">
        <v>33</v>
      </c>
      <c r="G201" s="286"/>
      <c r="H201" s="284">
        <v>40</v>
      </c>
      <c r="I201" s="285"/>
      <c r="J201" s="284"/>
      <c r="K201" s="285"/>
    </row>
    <row r="202" spans="1:11" s="565" customFormat="1">
      <c r="A202" s="287" t="s">
        <v>2047</v>
      </c>
      <c r="B202" s="382" t="s">
        <v>2048</v>
      </c>
      <c r="C202" s="284" t="s">
        <v>1645</v>
      </c>
      <c r="D202" s="284" t="s">
        <v>1587</v>
      </c>
      <c r="E202" s="284">
        <v>93640</v>
      </c>
      <c r="F202" s="286">
        <v>28</v>
      </c>
      <c r="G202" s="286"/>
      <c r="H202" s="284">
        <v>60</v>
      </c>
      <c r="I202" s="285"/>
      <c r="J202" s="284"/>
      <c r="K202" s="285"/>
    </row>
    <row r="203" spans="1:11" s="565" customFormat="1">
      <c r="A203" s="287" t="s">
        <v>1643</v>
      </c>
      <c r="B203" s="382" t="s">
        <v>2049</v>
      </c>
      <c r="C203" s="284" t="s">
        <v>1645</v>
      </c>
      <c r="D203" s="284" t="s">
        <v>1587</v>
      </c>
      <c r="E203" s="284">
        <v>93640</v>
      </c>
      <c r="F203" s="286">
        <v>0</v>
      </c>
      <c r="G203" s="286">
        <v>0</v>
      </c>
      <c r="H203" s="284">
        <v>60</v>
      </c>
      <c r="I203" s="285">
        <v>29216</v>
      </c>
      <c r="J203" s="284" t="s">
        <v>2050</v>
      </c>
      <c r="K203" s="285" t="s">
        <v>2051</v>
      </c>
    </row>
    <row r="204" spans="1:11" s="565" customFormat="1" ht="30">
      <c r="A204" s="287" t="s">
        <v>2052</v>
      </c>
      <c r="B204" s="382" t="s">
        <v>2053</v>
      </c>
      <c r="C204" s="284" t="s">
        <v>1645</v>
      </c>
      <c r="D204" s="284" t="s">
        <v>1587</v>
      </c>
      <c r="E204" s="284">
        <v>93640</v>
      </c>
      <c r="F204" s="286">
        <v>41</v>
      </c>
      <c r="G204" s="286">
        <v>0</v>
      </c>
      <c r="H204" s="284">
        <v>44</v>
      </c>
      <c r="I204" s="285">
        <v>34107</v>
      </c>
      <c r="J204" s="284" t="s">
        <v>2054</v>
      </c>
      <c r="K204" s="285" t="s">
        <v>2055</v>
      </c>
    </row>
    <row r="205" spans="1:11" s="565" customFormat="1">
      <c r="A205" s="287" t="s">
        <v>2056</v>
      </c>
      <c r="B205" s="382" t="s">
        <v>2057</v>
      </c>
      <c r="C205" s="284" t="s">
        <v>1645</v>
      </c>
      <c r="D205" s="284" t="s">
        <v>1587</v>
      </c>
      <c r="E205" s="284">
        <v>93640</v>
      </c>
      <c r="F205" s="286">
        <v>35</v>
      </c>
      <c r="G205" s="286">
        <v>0</v>
      </c>
      <c r="H205" s="284">
        <v>40</v>
      </c>
      <c r="I205" s="285">
        <v>33228</v>
      </c>
      <c r="J205" s="284" t="s">
        <v>2058</v>
      </c>
      <c r="K205" s="285" t="s">
        <v>2059</v>
      </c>
    </row>
    <row r="206" spans="1:11" s="565" customFormat="1">
      <c r="A206" s="287" t="s">
        <v>2060</v>
      </c>
      <c r="B206" s="382" t="s">
        <v>2061</v>
      </c>
      <c r="C206" s="284" t="s">
        <v>1663</v>
      </c>
      <c r="D206" s="284" t="s">
        <v>1587</v>
      </c>
      <c r="E206" s="284">
        <v>93647</v>
      </c>
      <c r="F206" s="286">
        <v>38</v>
      </c>
      <c r="G206" s="286"/>
      <c r="H206" s="284">
        <v>40</v>
      </c>
      <c r="I206" s="285"/>
      <c r="J206" s="284"/>
      <c r="K206" s="285"/>
    </row>
    <row r="207" spans="1:11" s="565" customFormat="1">
      <c r="A207" s="287" t="s">
        <v>2062</v>
      </c>
      <c r="B207" s="382" t="s">
        <v>2063</v>
      </c>
      <c r="C207" s="284" t="s">
        <v>2036</v>
      </c>
      <c r="D207" s="284" t="s">
        <v>1587</v>
      </c>
      <c r="E207" s="284">
        <v>93631</v>
      </c>
      <c r="F207" s="286">
        <v>45</v>
      </c>
      <c r="G207" s="286">
        <v>0</v>
      </c>
      <c r="H207" s="284">
        <v>101</v>
      </c>
      <c r="I207" s="285">
        <v>31364</v>
      </c>
      <c r="J207" s="284" t="s">
        <v>2064</v>
      </c>
      <c r="K207" s="285"/>
    </row>
    <row r="208" spans="1:11" s="565" customFormat="1">
      <c r="A208" s="287" t="s">
        <v>2065</v>
      </c>
      <c r="B208" s="382" t="s">
        <v>2066</v>
      </c>
      <c r="C208" s="284" t="s">
        <v>1663</v>
      </c>
      <c r="D208" s="284" t="s">
        <v>1587</v>
      </c>
      <c r="E208" s="284">
        <v>93648</v>
      </c>
      <c r="F208" s="286">
        <v>40</v>
      </c>
      <c r="G208" s="286">
        <v>0</v>
      </c>
      <c r="H208" s="284">
        <v>41</v>
      </c>
      <c r="I208" s="285">
        <v>34614</v>
      </c>
      <c r="J208" s="284" t="s">
        <v>2067</v>
      </c>
      <c r="K208" s="285" t="s">
        <v>2068</v>
      </c>
    </row>
    <row r="209" spans="1:11" s="565" customFormat="1" ht="30">
      <c r="A209" s="287" t="s">
        <v>2069</v>
      </c>
      <c r="B209" s="382" t="s">
        <v>2070</v>
      </c>
      <c r="C209" s="284" t="s">
        <v>1663</v>
      </c>
      <c r="D209" s="284" t="s">
        <v>1587</v>
      </c>
      <c r="E209" s="284">
        <v>93648</v>
      </c>
      <c r="F209" s="286">
        <v>0</v>
      </c>
      <c r="G209" s="286">
        <v>0</v>
      </c>
      <c r="H209" s="284">
        <v>88</v>
      </c>
      <c r="I209" s="285">
        <v>29217</v>
      </c>
      <c r="J209" s="284" t="s">
        <v>2071</v>
      </c>
      <c r="K209" s="285" t="s">
        <v>2072</v>
      </c>
    </row>
    <row r="210" spans="1:11" s="565" customFormat="1">
      <c r="A210" s="287" t="s">
        <v>2073</v>
      </c>
      <c r="B210" s="382" t="s">
        <v>2074</v>
      </c>
      <c r="C210" s="284" t="s">
        <v>1656</v>
      </c>
      <c r="D210" s="284" t="s">
        <v>1587</v>
      </c>
      <c r="E210" s="284">
        <v>93654</v>
      </c>
      <c r="F210" s="286">
        <v>23</v>
      </c>
      <c r="G210" s="286">
        <v>0</v>
      </c>
      <c r="H210" s="284">
        <v>23</v>
      </c>
      <c r="I210" s="285">
        <v>31502</v>
      </c>
      <c r="J210" s="284" t="s">
        <v>2075</v>
      </c>
      <c r="K210" s="285" t="s">
        <v>2076</v>
      </c>
    </row>
    <row r="211" spans="1:11" s="565" customFormat="1" ht="30">
      <c r="A211" s="287" t="s">
        <v>2077</v>
      </c>
      <c r="B211" s="382" t="s">
        <v>2078</v>
      </c>
      <c r="C211" s="284" t="s">
        <v>1656</v>
      </c>
      <c r="D211" s="284" t="s">
        <v>1587</v>
      </c>
      <c r="E211" s="284">
        <v>93654</v>
      </c>
      <c r="F211" s="286">
        <v>53</v>
      </c>
      <c r="G211" s="286">
        <v>0</v>
      </c>
      <c r="H211" s="284">
        <v>76</v>
      </c>
      <c r="I211" s="285">
        <v>32507</v>
      </c>
      <c r="J211" s="284" t="s">
        <v>2079</v>
      </c>
      <c r="K211" s="285" t="s">
        <v>2080</v>
      </c>
    </row>
    <row r="212" spans="1:11" s="565" customFormat="1" ht="30">
      <c r="A212" s="287" t="s">
        <v>2081</v>
      </c>
      <c r="B212" s="382" t="s">
        <v>2082</v>
      </c>
      <c r="C212" s="284" t="s">
        <v>2083</v>
      </c>
      <c r="D212" s="284" t="s">
        <v>1587</v>
      </c>
      <c r="E212" s="284">
        <v>93656</v>
      </c>
      <c r="F212" s="286">
        <v>14</v>
      </c>
      <c r="G212" s="286">
        <v>0</v>
      </c>
      <c r="H212" s="284">
        <v>42</v>
      </c>
      <c r="I212" s="285">
        <v>32072</v>
      </c>
      <c r="J212" s="284" t="s">
        <v>2041</v>
      </c>
      <c r="K212" s="285" t="s">
        <v>2025</v>
      </c>
    </row>
    <row r="213" spans="1:11" s="565" customFormat="1">
      <c r="A213" s="287" t="s">
        <v>2084</v>
      </c>
      <c r="B213" s="382" t="s">
        <v>2085</v>
      </c>
      <c r="C213" s="284" t="s">
        <v>2017</v>
      </c>
      <c r="D213" s="284" t="s">
        <v>1587</v>
      </c>
      <c r="E213" s="284">
        <v>93625</v>
      </c>
      <c r="F213" s="286">
        <v>12</v>
      </c>
      <c r="G213" s="286">
        <v>0</v>
      </c>
      <c r="H213" s="284">
        <v>44</v>
      </c>
      <c r="I213" s="285">
        <v>31740</v>
      </c>
      <c r="J213" s="284" t="s">
        <v>2041</v>
      </c>
      <c r="K213" s="285" t="s">
        <v>2025</v>
      </c>
    </row>
    <row r="214" spans="1:11" s="565" customFormat="1">
      <c r="A214" s="287" t="s">
        <v>2086</v>
      </c>
      <c r="B214" s="382" t="s">
        <v>2087</v>
      </c>
      <c r="C214" s="284" t="s">
        <v>1614</v>
      </c>
      <c r="D214" s="284" t="s">
        <v>1587</v>
      </c>
      <c r="E214" s="284">
        <v>93660</v>
      </c>
      <c r="F214" s="286">
        <v>37</v>
      </c>
      <c r="G214" s="286">
        <v>0</v>
      </c>
      <c r="H214" s="284">
        <v>38</v>
      </c>
      <c r="I214" s="285">
        <v>33556</v>
      </c>
      <c r="J214" s="284" t="s">
        <v>2088</v>
      </c>
      <c r="K214" s="285" t="s">
        <v>2089</v>
      </c>
    </row>
    <row r="215" spans="1:11" s="565" customFormat="1" ht="30">
      <c r="A215" s="287" t="s">
        <v>2090</v>
      </c>
      <c r="B215" s="382" t="s">
        <v>2091</v>
      </c>
      <c r="C215" s="284" t="s">
        <v>1614</v>
      </c>
      <c r="D215" s="284" t="s">
        <v>1587</v>
      </c>
      <c r="E215" s="284">
        <v>93660</v>
      </c>
      <c r="F215" s="286">
        <v>19</v>
      </c>
      <c r="G215" s="286">
        <v>0</v>
      </c>
      <c r="H215" s="284">
        <v>20</v>
      </c>
      <c r="I215" s="285">
        <v>33486</v>
      </c>
      <c r="J215" s="284" t="s">
        <v>2092</v>
      </c>
      <c r="K215" s="285" t="s">
        <v>2093</v>
      </c>
    </row>
    <row r="216" spans="1:11" s="565" customFormat="1" ht="30">
      <c r="A216" s="287" t="s">
        <v>2094</v>
      </c>
      <c r="B216" s="382" t="s">
        <v>2095</v>
      </c>
      <c r="C216" s="284" t="s">
        <v>1608</v>
      </c>
      <c r="D216" s="284" t="s">
        <v>1587</v>
      </c>
      <c r="E216" s="284">
        <v>93662</v>
      </c>
      <c r="F216" s="286">
        <v>2</v>
      </c>
      <c r="G216" s="286">
        <v>0</v>
      </c>
      <c r="H216" s="284">
        <v>24</v>
      </c>
      <c r="I216" s="285">
        <v>31502</v>
      </c>
      <c r="J216" s="284" t="s">
        <v>2075</v>
      </c>
      <c r="K216" s="285" t="s">
        <v>2076</v>
      </c>
    </row>
    <row r="217" spans="1:11" s="565" customFormat="1">
      <c r="A217" s="287" t="s">
        <v>2096</v>
      </c>
      <c r="B217" s="382" t="s">
        <v>2097</v>
      </c>
      <c r="C217" s="284" t="s">
        <v>1623</v>
      </c>
      <c r="D217" s="284" t="s">
        <v>1587</v>
      </c>
      <c r="E217" s="284">
        <v>93234</v>
      </c>
      <c r="F217" s="286">
        <v>33</v>
      </c>
      <c r="G217" s="286">
        <v>0</v>
      </c>
      <c r="H217" s="284">
        <v>35</v>
      </c>
      <c r="I217" s="285">
        <v>34186</v>
      </c>
      <c r="J217" s="284" t="s">
        <v>2098</v>
      </c>
      <c r="K217" s="285" t="s">
        <v>2099</v>
      </c>
    </row>
    <row r="218" spans="1:11" s="565" customFormat="1" ht="30">
      <c r="A218" s="287" t="s">
        <v>2100</v>
      </c>
      <c r="B218" s="382" t="s">
        <v>2101</v>
      </c>
      <c r="C218" s="284" t="s">
        <v>1656</v>
      </c>
      <c r="D218" s="284" t="s">
        <v>1587</v>
      </c>
      <c r="E218" s="284">
        <v>93654</v>
      </c>
      <c r="F218" s="286">
        <v>15</v>
      </c>
      <c r="G218" s="286">
        <v>0</v>
      </c>
      <c r="H218" s="284">
        <v>40</v>
      </c>
      <c r="I218" s="285">
        <v>31708</v>
      </c>
      <c r="J218" s="284" t="s">
        <v>2102</v>
      </c>
      <c r="K218" s="285"/>
    </row>
    <row r="219" spans="1:11" s="565" customFormat="1" ht="30">
      <c r="A219" s="287" t="s">
        <v>2103</v>
      </c>
      <c r="B219" s="382" t="s">
        <v>2104</v>
      </c>
      <c r="C219" s="284" t="s">
        <v>2032</v>
      </c>
      <c r="D219" s="284" t="s">
        <v>1587</v>
      </c>
      <c r="E219" s="284">
        <v>93630</v>
      </c>
      <c r="F219" s="286">
        <v>27</v>
      </c>
      <c r="G219" s="286">
        <v>0</v>
      </c>
      <c r="H219" s="284">
        <v>36</v>
      </c>
      <c r="I219" s="285">
        <v>30859</v>
      </c>
      <c r="J219" s="284" t="s">
        <v>2105</v>
      </c>
      <c r="K219" s="285"/>
    </row>
    <row r="220" spans="1:11" s="565" customFormat="1">
      <c r="A220" s="287" t="s">
        <v>2106</v>
      </c>
      <c r="B220" s="382" t="s">
        <v>2107</v>
      </c>
      <c r="C220" s="284" t="s">
        <v>1704</v>
      </c>
      <c r="D220" s="284" t="s">
        <v>1587</v>
      </c>
      <c r="E220" s="284">
        <v>93210</v>
      </c>
      <c r="F220" s="286">
        <v>39</v>
      </c>
      <c r="G220" s="286">
        <v>0</v>
      </c>
      <c r="H220" s="284">
        <v>80</v>
      </c>
      <c r="I220" s="285">
        <v>31079</v>
      </c>
      <c r="J220" s="284" t="s">
        <v>2108</v>
      </c>
      <c r="K220" s="285"/>
    </row>
    <row r="221" spans="1:11" s="565" customFormat="1">
      <c r="A221" s="287" t="s">
        <v>1823</v>
      </c>
      <c r="B221" s="382" t="s">
        <v>2109</v>
      </c>
      <c r="C221" s="284" t="s">
        <v>1608</v>
      </c>
      <c r="D221" s="284" t="s">
        <v>1587</v>
      </c>
      <c r="E221" s="284">
        <v>93663</v>
      </c>
      <c r="F221" s="286">
        <v>65</v>
      </c>
      <c r="G221" s="286"/>
      <c r="H221" s="284">
        <v>66</v>
      </c>
      <c r="I221" s="285"/>
      <c r="J221" s="284"/>
      <c r="K221" s="285"/>
    </row>
    <row r="222" spans="1:11" s="565" customFormat="1" ht="30">
      <c r="A222" s="287" t="s">
        <v>2110</v>
      </c>
      <c r="B222" s="382" t="s">
        <v>2111</v>
      </c>
      <c r="C222" s="284" t="s">
        <v>1911</v>
      </c>
      <c r="D222" s="284" t="s">
        <v>1587</v>
      </c>
      <c r="E222" s="284">
        <v>93616</v>
      </c>
      <c r="F222" s="286">
        <v>47</v>
      </c>
      <c r="G222" s="286"/>
      <c r="H222" s="284">
        <v>48</v>
      </c>
      <c r="I222" s="285"/>
      <c r="J222" s="284"/>
      <c r="K222" s="285"/>
    </row>
    <row r="223" spans="1:11" s="565" customFormat="1">
      <c r="A223" s="287" t="s">
        <v>2112</v>
      </c>
      <c r="B223" s="382" t="s">
        <v>2113</v>
      </c>
      <c r="C223" s="284" t="s">
        <v>2017</v>
      </c>
      <c r="D223" s="284" t="s">
        <v>1587</v>
      </c>
      <c r="E223" s="284">
        <v>93625</v>
      </c>
      <c r="F223" s="286">
        <v>14</v>
      </c>
      <c r="G223" s="286">
        <v>0</v>
      </c>
      <c r="H223" s="284">
        <v>40</v>
      </c>
      <c r="I223" s="285">
        <v>31237</v>
      </c>
      <c r="J223" s="284" t="s">
        <v>2114</v>
      </c>
      <c r="K223" s="285"/>
    </row>
    <row r="224" spans="1:11" s="347" customFormat="1" ht="15.75" customHeight="1" thickBot="1">
      <c r="A224" s="672" t="s">
        <v>504</v>
      </c>
      <c r="B224" s="673"/>
      <c r="C224" s="673"/>
      <c r="D224" s="673"/>
      <c r="E224" s="673"/>
      <c r="F224" s="673"/>
      <c r="G224" s="673"/>
      <c r="H224" s="673"/>
      <c r="I224" s="673"/>
      <c r="J224" s="674"/>
    </row>
    <row r="225" spans="1:27" s="347" customForma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</row>
    <row r="226" spans="1:27" s="347" customFormat="1">
      <c r="A226" s="57" t="s">
        <v>323</v>
      </c>
      <c r="B226" s="57" t="s">
        <v>324</v>
      </c>
      <c r="C226" s="116"/>
      <c r="D226" s="116"/>
      <c r="E226" s="116"/>
      <c r="F226" s="116"/>
      <c r="G226" s="116"/>
      <c r="H226" s="116"/>
      <c r="I226" s="116"/>
      <c r="J226" s="116"/>
      <c r="K226" s="116"/>
    </row>
    <row r="227" spans="1:27" s="347" customFormat="1">
      <c r="A227" s="298" t="s">
        <v>309</v>
      </c>
      <c r="B227" s="116" t="s">
        <v>325</v>
      </c>
      <c r="C227" s="116"/>
      <c r="D227" s="116"/>
      <c r="E227" s="116"/>
      <c r="F227" s="116"/>
      <c r="G227" s="116"/>
      <c r="H227" s="116"/>
      <c r="I227" s="116"/>
      <c r="J227" s="116"/>
      <c r="K227" s="116"/>
    </row>
    <row r="228" spans="1:27" s="347" customFormat="1">
      <c r="A228" s="298" t="s">
        <v>310</v>
      </c>
      <c r="B228" s="116" t="s">
        <v>326</v>
      </c>
      <c r="C228" s="116"/>
      <c r="D228" s="116"/>
      <c r="E228" s="116"/>
      <c r="F228" s="116"/>
      <c r="G228" s="116"/>
      <c r="H228" s="116"/>
      <c r="I228" s="116"/>
      <c r="J228" s="116"/>
      <c r="K228" s="116"/>
    </row>
    <row r="229" spans="1:27" s="347" customFormat="1">
      <c r="A229" s="298" t="s">
        <v>327</v>
      </c>
      <c r="B229" s="116" t="s">
        <v>328</v>
      </c>
      <c r="C229" s="116"/>
      <c r="D229" s="116"/>
      <c r="E229" s="116"/>
      <c r="F229" s="116"/>
      <c r="G229" s="116"/>
      <c r="H229" s="116"/>
      <c r="I229" s="116"/>
      <c r="J229" s="116"/>
      <c r="K229" s="116"/>
    </row>
    <row r="230" spans="1:27" s="347" customFormat="1">
      <c r="A230" s="298" t="s">
        <v>311</v>
      </c>
      <c r="B230" s="116" t="s">
        <v>329</v>
      </c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</row>
    <row r="231" spans="1:27" s="347" customFormat="1">
      <c r="A231" s="298" t="s">
        <v>330</v>
      </c>
      <c r="B231" s="116" t="s">
        <v>331</v>
      </c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</row>
    <row r="232" spans="1:27" s="347" customFormat="1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</row>
  </sheetData>
  <mergeCells count="6">
    <mergeCell ref="A224:J224"/>
    <mergeCell ref="A53:J53"/>
    <mergeCell ref="A181:J181"/>
    <mergeCell ref="A55:B55"/>
    <mergeCell ref="A1:B1"/>
    <mergeCell ref="A185:B185"/>
  </mergeCells>
  <hyperlinks>
    <hyperlink ref="A53" r:id="rId1" display="http://www.chpc.net/preservation/MappingWidget.html"/>
    <hyperlink ref="A181" r:id="rId2" display="http://www.chpc.net/preservation/MappingWidget.html"/>
  </hyperlinks>
  <pageMargins left="0.7" right="0.7" top="0.75" bottom="0.75" header="0.3" footer="0.3"/>
  <pageSetup scale="26" pageOrder="overThenDown" orientation="landscape" horizontalDpi="4294967292" verticalDpi="4294967292" r:id="rId3"/>
  <headerFooter>
    <oddHeader>&amp;L5th Cycle Housing Element Data Package&amp;CFresno County and the Cities Within</oddHeader>
    <oddFooter>&amp;L&amp;A&amp;C&amp;"-,Bold"HCD-Housing Policy&amp;RPage &amp;P</oddFooter>
  </headerFooter>
  <rowBreaks count="2" manualBreakCount="2">
    <brk id="53" max="14" man="1"/>
    <brk id="183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4" workbookViewId="0">
      <selection activeCell="P19" sqref="P19"/>
    </sheetView>
  </sheetViews>
  <sheetFormatPr defaultRowHeight="15"/>
  <cols>
    <col min="1" max="1" width="25.7109375" style="81" customWidth="1"/>
    <col min="2" max="2" width="15.140625" style="81" customWidth="1"/>
    <col min="3" max="3" width="13.7109375" style="81" customWidth="1"/>
    <col min="4" max="4" width="9.140625" style="81"/>
    <col min="5" max="5" width="11.28515625" style="81" customWidth="1"/>
    <col min="6" max="16384" width="9.140625" style="81"/>
  </cols>
  <sheetData>
    <row r="1" spans="1:15">
      <c r="A1" s="81" t="s">
        <v>193</v>
      </c>
      <c r="B1" s="89" t="s">
        <v>194</v>
      </c>
    </row>
    <row r="2" spans="1:15" s="116" customFormat="1">
      <c r="A2" s="116" t="s">
        <v>195</v>
      </c>
    </row>
    <row r="3" spans="1:15" s="116" customFormat="1">
      <c r="A3" s="116" t="s">
        <v>196</v>
      </c>
    </row>
    <row r="4" spans="1:15" s="116" customFormat="1">
      <c r="A4" s="116" t="s">
        <v>197</v>
      </c>
    </row>
    <row r="5" spans="1:15" s="116" customFormat="1">
      <c r="A5" s="116" t="s">
        <v>198</v>
      </c>
    </row>
    <row r="6" spans="1:15" s="85" customFormat="1">
      <c r="A6" s="97"/>
      <c r="B6" s="783" t="s">
        <v>171</v>
      </c>
      <c r="C6" s="784"/>
      <c r="D6" s="784"/>
      <c r="E6" s="785" t="s">
        <v>172</v>
      </c>
      <c r="F6" s="786"/>
      <c r="G6" s="786"/>
      <c r="H6" s="786"/>
      <c r="I6" s="786"/>
      <c r="J6" s="786"/>
      <c r="K6" s="787"/>
      <c r="L6" s="99"/>
      <c r="M6" s="101"/>
      <c r="N6" s="91"/>
      <c r="O6" s="91"/>
    </row>
    <row r="7" spans="1:15" ht="51.75">
      <c r="A7" s="98" t="s">
        <v>173</v>
      </c>
      <c r="B7" s="96" t="s">
        <v>9</v>
      </c>
      <c r="C7" s="95" t="s">
        <v>174</v>
      </c>
      <c r="D7" s="95" t="s">
        <v>175</v>
      </c>
      <c r="E7" s="94" t="s">
        <v>9</v>
      </c>
      <c r="F7" s="92" t="s">
        <v>176</v>
      </c>
      <c r="G7" s="92" t="s">
        <v>177</v>
      </c>
      <c r="H7" s="92" t="s">
        <v>178</v>
      </c>
      <c r="I7" s="92" t="s">
        <v>179</v>
      </c>
      <c r="J7" s="92" t="s">
        <v>180</v>
      </c>
      <c r="K7" s="93" t="s">
        <v>181</v>
      </c>
      <c r="L7" s="100" t="s">
        <v>182</v>
      </c>
      <c r="M7" s="102" t="s">
        <v>183</v>
      </c>
      <c r="N7" s="91"/>
      <c r="O7" s="91"/>
    </row>
    <row r="8" spans="1:15">
      <c r="A8" s="106" t="s">
        <v>51</v>
      </c>
      <c r="B8" s="90">
        <v>2010</v>
      </c>
      <c r="C8" s="104"/>
      <c r="D8" s="104"/>
      <c r="E8" s="104"/>
      <c r="F8" s="104"/>
      <c r="G8" s="104"/>
      <c r="H8" s="104"/>
      <c r="I8" s="104"/>
      <c r="J8" s="104"/>
      <c r="K8" s="104"/>
      <c r="L8" s="109" t="s">
        <v>184</v>
      </c>
      <c r="M8" s="113"/>
      <c r="N8" s="115"/>
      <c r="O8" s="105"/>
    </row>
    <row r="9" spans="1:15">
      <c r="A9" s="107" t="s">
        <v>52</v>
      </c>
      <c r="B9" s="104">
        <v>185</v>
      </c>
      <c r="C9" s="104">
        <v>185</v>
      </c>
      <c r="D9" s="104">
        <v>0</v>
      </c>
      <c r="E9" s="104">
        <v>108</v>
      </c>
      <c r="F9" s="104">
        <v>90</v>
      </c>
      <c r="G9" s="104">
        <v>12</v>
      </c>
      <c r="H9" s="104">
        <v>6</v>
      </c>
      <c r="I9" s="104">
        <v>0</v>
      </c>
      <c r="J9" s="104">
        <v>0</v>
      </c>
      <c r="K9" s="104">
        <v>85</v>
      </c>
      <c r="L9" s="110">
        <v>0.21296296296296291</v>
      </c>
      <c r="M9" s="113">
        <v>2.1760000000000002</v>
      </c>
      <c r="N9" s="115"/>
      <c r="O9" s="105"/>
    </row>
    <row r="10" spans="1:15">
      <c r="A10" s="107" t="s">
        <v>53</v>
      </c>
      <c r="B10" s="104">
        <v>7918</v>
      </c>
      <c r="C10" s="104">
        <v>3746</v>
      </c>
      <c r="D10" s="104">
        <v>4172</v>
      </c>
      <c r="E10" s="104">
        <v>1635</v>
      </c>
      <c r="F10" s="104">
        <v>1447</v>
      </c>
      <c r="G10" s="104">
        <v>31</v>
      </c>
      <c r="H10" s="104">
        <v>0</v>
      </c>
      <c r="I10" s="104">
        <v>104</v>
      </c>
      <c r="J10" s="104">
        <v>53</v>
      </c>
      <c r="K10" s="104">
        <v>1466</v>
      </c>
      <c r="L10" s="110">
        <v>0.10336391437308867</v>
      </c>
      <c r="M10" s="113">
        <v>2.5550000000000002</v>
      </c>
      <c r="N10" s="115"/>
      <c r="O10" s="105"/>
    </row>
    <row r="11" spans="1:15">
      <c r="A11" s="107" t="s">
        <v>54</v>
      </c>
      <c r="B11" s="104">
        <v>4651</v>
      </c>
      <c r="C11" s="104">
        <v>4423</v>
      </c>
      <c r="D11" s="104">
        <v>228</v>
      </c>
      <c r="E11" s="104">
        <v>2309</v>
      </c>
      <c r="F11" s="104">
        <v>1427</v>
      </c>
      <c r="G11" s="104">
        <v>134</v>
      </c>
      <c r="H11" s="104">
        <v>288</v>
      </c>
      <c r="I11" s="104">
        <v>252</v>
      </c>
      <c r="J11" s="104">
        <v>208</v>
      </c>
      <c r="K11" s="104">
        <v>2065</v>
      </c>
      <c r="L11" s="110">
        <v>0.10567345171069731</v>
      </c>
      <c r="M11" s="113">
        <v>2.1419999999999999</v>
      </c>
      <c r="N11" s="115"/>
      <c r="O11" s="105"/>
    </row>
    <row r="12" spans="1:15">
      <c r="A12" s="107" t="s">
        <v>55</v>
      </c>
      <c r="B12" s="104">
        <v>1005</v>
      </c>
      <c r="C12" s="104">
        <v>996</v>
      </c>
      <c r="D12" s="104">
        <v>9</v>
      </c>
      <c r="E12" s="104">
        <v>493</v>
      </c>
      <c r="F12" s="104">
        <v>275</v>
      </c>
      <c r="G12" s="104">
        <v>30</v>
      </c>
      <c r="H12" s="104">
        <v>23</v>
      </c>
      <c r="I12" s="104">
        <v>25</v>
      </c>
      <c r="J12" s="104">
        <v>140</v>
      </c>
      <c r="K12" s="104">
        <v>403</v>
      </c>
      <c r="L12" s="110">
        <v>0.18255578093306291</v>
      </c>
      <c r="M12" s="113">
        <v>2.4710000000000001</v>
      </c>
      <c r="N12" s="115"/>
      <c r="O12" s="105"/>
    </row>
    <row r="13" spans="1:15">
      <c r="A13" s="108" t="s">
        <v>56</v>
      </c>
      <c r="B13" s="103">
        <v>2501</v>
      </c>
      <c r="C13" s="103">
        <v>2500</v>
      </c>
      <c r="D13" s="103">
        <v>1</v>
      </c>
      <c r="E13" s="103">
        <v>1367</v>
      </c>
      <c r="F13" s="103">
        <v>796</v>
      </c>
      <c r="G13" s="103">
        <v>81</v>
      </c>
      <c r="H13" s="103">
        <v>136</v>
      </c>
      <c r="I13" s="103">
        <v>243</v>
      </c>
      <c r="J13" s="103">
        <v>111</v>
      </c>
      <c r="K13" s="103">
        <v>1168</v>
      </c>
      <c r="L13" s="111">
        <v>0.14557425018288217</v>
      </c>
      <c r="M13" s="114">
        <v>2.14</v>
      </c>
      <c r="N13" s="115"/>
      <c r="O13" s="105"/>
    </row>
    <row r="14" spans="1:15">
      <c r="A14" s="107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9" t="s">
        <v>184</v>
      </c>
      <c r="M14" s="113"/>
      <c r="N14" s="115"/>
      <c r="O14" s="105"/>
    </row>
    <row r="15" spans="1:15">
      <c r="A15" s="107" t="s">
        <v>57</v>
      </c>
      <c r="B15" s="104">
        <v>21831</v>
      </c>
      <c r="C15" s="104">
        <v>21690</v>
      </c>
      <c r="D15" s="104">
        <v>141</v>
      </c>
      <c r="E15" s="104">
        <v>12120</v>
      </c>
      <c r="F15" s="104">
        <v>10720</v>
      </c>
      <c r="G15" s="104">
        <v>270</v>
      </c>
      <c r="H15" s="104">
        <v>159</v>
      </c>
      <c r="I15" s="104">
        <v>66</v>
      </c>
      <c r="J15" s="104">
        <v>905</v>
      </c>
      <c r="K15" s="104">
        <v>9382</v>
      </c>
      <c r="L15" s="110">
        <v>0.22590759075907596</v>
      </c>
      <c r="M15" s="113">
        <v>2.3119999999999998</v>
      </c>
      <c r="N15" s="115"/>
      <c r="O15" s="105"/>
    </row>
    <row r="16" spans="1:15">
      <c r="A16" s="107" t="s">
        <v>58</v>
      </c>
      <c r="B16" s="104">
        <v>16260</v>
      </c>
      <c r="C16" s="104">
        <v>11850</v>
      </c>
      <c r="D16" s="104">
        <v>4410</v>
      </c>
      <c r="E16" s="104">
        <v>5912</v>
      </c>
      <c r="F16" s="104">
        <v>4035</v>
      </c>
      <c r="G16" s="104">
        <v>288</v>
      </c>
      <c r="H16" s="104">
        <v>453</v>
      </c>
      <c r="I16" s="104">
        <v>624</v>
      </c>
      <c r="J16" s="104">
        <v>512</v>
      </c>
      <c r="K16" s="104">
        <v>5187</v>
      </c>
      <c r="L16" s="110">
        <v>0.12263193504736125</v>
      </c>
      <c r="M16" s="113">
        <v>2.2845575477154423</v>
      </c>
      <c r="N16" s="115"/>
      <c r="O16" s="105"/>
    </row>
    <row r="17" spans="1:15">
      <c r="A17" s="108" t="s">
        <v>184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12" t="s">
        <v>184</v>
      </c>
      <c r="M17" s="114"/>
      <c r="N17" s="115"/>
      <c r="O17" s="105"/>
    </row>
    <row r="18" spans="1:15">
      <c r="A18" s="107" t="s">
        <v>50</v>
      </c>
      <c r="B18" s="104">
        <v>38091</v>
      </c>
      <c r="C18" s="104">
        <v>33540</v>
      </c>
      <c r="D18" s="104">
        <v>4551</v>
      </c>
      <c r="E18" s="104">
        <v>18032</v>
      </c>
      <c r="F18" s="104">
        <v>14755</v>
      </c>
      <c r="G18" s="104">
        <v>558</v>
      </c>
      <c r="H18" s="104">
        <v>612</v>
      </c>
      <c r="I18" s="104">
        <v>690</v>
      </c>
      <c r="J18" s="104">
        <v>1417</v>
      </c>
      <c r="K18" s="104">
        <v>14569</v>
      </c>
      <c r="L18" s="110">
        <v>0.19204747116237797</v>
      </c>
      <c r="M18" s="113">
        <v>2.3021483972819001</v>
      </c>
      <c r="N18" s="115"/>
      <c r="O18" s="105"/>
    </row>
    <row r="19" spans="1:15">
      <c r="A19" s="120" t="s">
        <v>51</v>
      </c>
      <c r="B19" s="90">
        <v>2013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23" t="s">
        <v>184</v>
      </c>
      <c r="M19" s="127"/>
      <c r="N19" s="129"/>
      <c r="O19" s="119"/>
    </row>
    <row r="20" spans="1:15">
      <c r="A20" s="121" t="s">
        <v>52</v>
      </c>
      <c r="B20" s="118">
        <v>182</v>
      </c>
      <c r="C20" s="118">
        <v>182</v>
      </c>
      <c r="D20" s="118">
        <v>0</v>
      </c>
      <c r="E20" s="118">
        <v>108</v>
      </c>
      <c r="F20" s="118">
        <v>90</v>
      </c>
      <c r="G20" s="118">
        <v>12</v>
      </c>
      <c r="H20" s="118">
        <v>6</v>
      </c>
      <c r="I20" s="118">
        <v>0</v>
      </c>
      <c r="J20" s="118">
        <v>0</v>
      </c>
      <c r="K20" s="118">
        <v>85</v>
      </c>
      <c r="L20" s="124">
        <v>0.21296296296296291</v>
      </c>
      <c r="M20" s="127">
        <v>2.141</v>
      </c>
      <c r="N20" s="129"/>
      <c r="O20" s="119"/>
    </row>
    <row r="21" spans="1:15">
      <c r="A21" s="121" t="s">
        <v>53</v>
      </c>
      <c r="B21" s="118">
        <v>6829</v>
      </c>
      <c r="C21" s="118">
        <v>3952</v>
      </c>
      <c r="D21" s="118">
        <v>2877</v>
      </c>
      <c r="E21" s="118">
        <v>1744</v>
      </c>
      <c r="F21" s="118">
        <v>1556</v>
      </c>
      <c r="G21" s="118">
        <v>31</v>
      </c>
      <c r="H21" s="118">
        <v>0</v>
      </c>
      <c r="I21" s="118">
        <v>104</v>
      </c>
      <c r="J21" s="118">
        <v>53</v>
      </c>
      <c r="K21" s="118">
        <v>1564</v>
      </c>
      <c r="L21" s="124">
        <v>0.10321100917431192</v>
      </c>
      <c r="M21" s="127">
        <v>2.5270000000000001</v>
      </c>
      <c r="N21" s="129"/>
      <c r="O21" s="119"/>
    </row>
    <row r="22" spans="1:15">
      <c r="A22" s="121" t="s">
        <v>54</v>
      </c>
      <c r="B22" s="118">
        <v>4613</v>
      </c>
      <c r="C22" s="118">
        <v>4381</v>
      </c>
      <c r="D22" s="118">
        <v>232</v>
      </c>
      <c r="E22" s="118">
        <v>2312</v>
      </c>
      <c r="F22" s="118">
        <v>1430</v>
      </c>
      <c r="G22" s="118">
        <v>134</v>
      </c>
      <c r="H22" s="118">
        <v>288</v>
      </c>
      <c r="I22" s="118">
        <v>252</v>
      </c>
      <c r="J22" s="118">
        <v>208</v>
      </c>
      <c r="K22" s="118">
        <v>2068</v>
      </c>
      <c r="L22" s="124">
        <v>0.10553633217993075</v>
      </c>
      <c r="M22" s="127">
        <v>2.1179999999999999</v>
      </c>
      <c r="N22" s="129"/>
      <c r="O22" s="119"/>
    </row>
    <row r="23" spans="1:15">
      <c r="A23" s="121" t="s">
        <v>55</v>
      </c>
      <c r="B23" s="118">
        <v>993</v>
      </c>
      <c r="C23" s="118">
        <v>984</v>
      </c>
      <c r="D23" s="118">
        <v>9</v>
      </c>
      <c r="E23" s="118">
        <v>492</v>
      </c>
      <c r="F23" s="118">
        <v>275</v>
      </c>
      <c r="G23" s="118">
        <v>30</v>
      </c>
      <c r="H23" s="118">
        <v>23</v>
      </c>
      <c r="I23" s="118">
        <v>25</v>
      </c>
      <c r="J23" s="118">
        <v>139</v>
      </c>
      <c r="K23" s="118">
        <v>402</v>
      </c>
      <c r="L23" s="124">
        <v>0.18292682926829273</v>
      </c>
      <c r="M23" s="127">
        <v>2.448</v>
      </c>
      <c r="N23" s="129"/>
      <c r="O23" s="119"/>
    </row>
    <row r="24" spans="1:15">
      <c r="A24" s="122" t="s">
        <v>56</v>
      </c>
      <c r="B24" s="117">
        <v>2484</v>
      </c>
      <c r="C24" s="117">
        <v>2483</v>
      </c>
      <c r="D24" s="117">
        <v>1</v>
      </c>
      <c r="E24" s="117">
        <v>1373</v>
      </c>
      <c r="F24" s="117">
        <v>802</v>
      </c>
      <c r="G24" s="117">
        <v>82</v>
      </c>
      <c r="H24" s="117">
        <v>136</v>
      </c>
      <c r="I24" s="117">
        <v>243</v>
      </c>
      <c r="J24" s="117">
        <v>110</v>
      </c>
      <c r="K24" s="117">
        <v>1173</v>
      </c>
      <c r="L24" s="125">
        <v>0.14566642388929352</v>
      </c>
      <c r="M24" s="128">
        <v>2.117</v>
      </c>
      <c r="N24" s="129"/>
      <c r="O24" s="119"/>
    </row>
    <row r="25" spans="1:15">
      <c r="A25" s="121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23" t="s">
        <v>184</v>
      </c>
      <c r="M25" s="127"/>
      <c r="N25" s="129"/>
      <c r="O25" s="119"/>
    </row>
    <row r="26" spans="1:15">
      <c r="A26" s="121" t="s">
        <v>57</v>
      </c>
      <c r="B26" s="118">
        <v>21640</v>
      </c>
      <c r="C26" s="118">
        <v>21498</v>
      </c>
      <c r="D26" s="118">
        <v>142</v>
      </c>
      <c r="E26" s="118">
        <v>12145</v>
      </c>
      <c r="F26" s="118">
        <v>10742</v>
      </c>
      <c r="G26" s="118">
        <v>270</v>
      </c>
      <c r="H26" s="118">
        <v>159</v>
      </c>
      <c r="I26" s="118">
        <v>66</v>
      </c>
      <c r="J26" s="118">
        <v>908</v>
      </c>
      <c r="K26" s="118">
        <v>9401</v>
      </c>
      <c r="L26" s="124">
        <v>0.22593659942363109</v>
      </c>
      <c r="M26" s="127">
        <v>2.2869999999999999</v>
      </c>
      <c r="N26" s="129"/>
      <c r="O26" s="119"/>
    </row>
    <row r="27" spans="1:15">
      <c r="A27" s="121" t="s">
        <v>58</v>
      </c>
      <c r="B27" s="118">
        <v>15101</v>
      </c>
      <c r="C27" s="118">
        <v>11982</v>
      </c>
      <c r="D27" s="118">
        <v>3119</v>
      </c>
      <c r="E27" s="118">
        <v>6029</v>
      </c>
      <c r="F27" s="118">
        <v>4153</v>
      </c>
      <c r="G27" s="118">
        <v>289</v>
      </c>
      <c r="H27" s="118">
        <v>453</v>
      </c>
      <c r="I27" s="118">
        <v>624</v>
      </c>
      <c r="J27" s="118">
        <v>510</v>
      </c>
      <c r="K27" s="118">
        <v>5292</v>
      </c>
      <c r="L27" s="124">
        <v>0.12224249460938796</v>
      </c>
      <c r="M27" s="127">
        <v>2.2641723356009069</v>
      </c>
      <c r="N27" s="129"/>
      <c r="O27" s="119"/>
    </row>
    <row r="28" spans="1:15">
      <c r="A28" s="122" t="s">
        <v>184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26" t="s">
        <v>184</v>
      </c>
      <c r="M28" s="128"/>
      <c r="N28" s="129"/>
      <c r="O28" s="119"/>
    </row>
    <row r="29" spans="1:15">
      <c r="A29" s="121" t="s">
        <v>50</v>
      </c>
      <c r="B29" s="118">
        <v>36741</v>
      </c>
      <c r="C29" s="118">
        <v>33480</v>
      </c>
      <c r="D29" s="118">
        <v>3261</v>
      </c>
      <c r="E29" s="118">
        <v>18174</v>
      </c>
      <c r="F29" s="118">
        <v>14895</v>
      </c>
      <c r="G29" s="118">
        <v>559</v>
      </c>
      <c r="H29" s="118">
        <v>612</v>
      </c>
      <c r="I29" s="118">
        <v>690</v>
      </c>
      <c r="J29" s="118">
        <v>1418</v>
      </c>
      <c r="K29" s="118">
        <v>14693</v>
      </c>
      <c r="L29" s="124">
        <v>0.19153736106525809</v>
      </c>
      <c r="M29" s="127">
        <v>2.2786360852106444</v>
      </c>
      <c r="N29" s="129"/>
      <c r="O29" s="119"/>
    </row>
  </sheetData>
  <mergeCells count="2">
    <mergeCell ref="B6:D6"/>
    <mergeCell ref="E6:K6"/>
  </mergeCells>
  <hyperlinks>
    <hyperlink ref="B1" r:id="rId1"/>
  </hyperlink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9" sqref="M29"/>
    </sheetView>
  </sheetViews>
  <sheetFormatPr defaultRowHeight="15"/>
  <sheetData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zoomScaleNormal="100" workbookViewId="0">
      <selection activeCell="A29" sqref="A29"/>
    </sheetView>
  </sheetViews>
  <sheetFormatPr defaultRowHeight="15"/>
  <cols>
    <col min="1" max="1" width="50.140625" customWidth="1"/>
    <col min="2" max="2" width="12" customWidth="1"/>
    <col min="3" max="3" width="12.7109375" customWidth="1"/>
    <col min="15" max="15" width="11.5703125" bestFit="1" customWidth="1"/>
    <col min="16" max="16" width="12" customWidth="1"/>
    <col min="17" max="17" width="13.7109375" customWidth="1"/>
    <col min="21" max="21" width="10.28515625" customWidth="1"/>
    <col min="23" max="23" width="14.42578125" customWidth="1"/>
  </cols>
  <sheetData>
    <row r="1" spans="1:35">
      <c r="A1" s="43"/>
      <c r="B1" s="43"/>
      <c r="C1" s="116"/>
      <c r="N1" s="43"/>
    </row>
    <row r="2" spans="1:35" ht="19.5" thickBot="1">
      <c r="A2" s="35" t="s">
        <v>64</v>
      </c>
      <c r="B2" s="347"/>
      <c r="C2" s="347"/>
      <c r="D2" s="347"/>
      <c r="E2" s="347"/>
      <c r="F2" s="347"/>
      <c r="G2" s="347"/>
    </row>
    <row r="3" spans="1:35" ht="12" customHeight="1">
      <c r="A3" s="594" t="s">
        <v>4</v>
      </c>
      <c r="B3" s="612" t="s">
        <v>536</v>
      </c>
      <c r="C3" s="613"/>
      <c r="D3" s="609" t="s">
        <v>537</v>
      </c>
      <c r="E3" s="610"/>
      <c r="F3" s="612" t="s">
        <v>538</v>
      </c>
      <c r="G3" s="613"/>
      <c r="H3" s="609" t="s">
        <v>539</v>
      </c>
      <c r="I3" s="610"/>
      <c r="J3" s="612" t="s">
        <v>540</v>
      </c>
      <c r="K3" s="613"/>
      <c r="L3" s="609" t="s">
        <v>541</v>
      </c>
      <c r="M3" s="610"/>
      <c r="N3" s="607" t="s">
        <v>542</v>
      </c>
      <c r="O3" s="608"/>
      <c r="P3" s="609" t="s">
        <v>543</v>
      </c>
      <c r="Q3" s="610"/>
      <c r="R3" s="607" t="s">
        <v>544</v>
      </c>
      <c r="S3" s="608"/>
      <c r="T3" s="609" t="s">
        <v>545</v>
      </c>
      <c r="U3" s="610"/>
      <c r="V3" s="607" t="s">
        <v>546</v>
      </c>
      <c r="W3" s="608"/>
      <c r="X3" s="609" t="s">
        <v>547</v>
      </c>
      <c r="Y3" s="610"/>
      <c r="Z3" s="607" t="s">
        <v>949</v>
      </c>
      <c r="AA3" s="608"/>
      <c r="AB3" s="609" t="s">
        <v>548</v>
      </c>
      <c r="AC3" s="610"/>
      <c r="AD3" s="607" t="s">
        <v>549</v>
      </c>
      <c r="AE3" s="608"/>
      <c r="AF3" s="609" t="s">
        <v>550</v>
      </c>
      <c r="AG3" s="610"/>
      <c r="AH3" s="607" t="s">
        <v>333</v>
      </c>
      <c r="AI3" s="608"/>
    </row>
    <row r="4" spans="1:35" ht="12" customHeight="1" thickBot="1">
      <c r="A4" s="611"/>
      <c r="B4" s="38" t="s">
        <v>87</v>
      </c>
      <c r="C4" s="39" t="s">
        <v>3</v>
      </c>
      <c r="D4" s="36" t="s">
        <v>87</v>
      </c>
      <c r="E4" s="37" t="s">
        <v>3</v>
      </c>
      <c r="F4" s="38" t="s">
        <v>87</v>
      </c>
      <c r="G4" s="39" t="s">
        <v>3</v>
      </c>
      <c r="H4" s="36" t="s">
        <v>87</v>
      </c>
      <c r="I4" s="37" t="s">
        <v>3</v>
      </c>
      <c r="J4" s="38" t="s">
        <v>87</v>
      </c>
      <c r="K4" s="39" t="s">
        <v>3</v>
      </c>
      <c r="L4" s="36" t="s">
        <v>87</v>
      </c>
      <c r="M4" s="37" t="s">
        <v>3</v>
      </c>
      <c r="N4" s="38" t="s">
        <v>87</v>
      </c>
      <c r="O4" s="39" t="s">
        <v>3</v>
      </c>
      <c r="P4" s="502" t="s">
        <v>87</v>
      </c>
      <c r="Q4" s="37" t="s">
        <v>3</v>
      </c>
      <c r="R4" s="38" t="s">
        <v>87</v>
      </c>
      <c r="S4" s="39" t="s">
        <v>3</v>
      </c>
      <c r="T4" s="502" t="s">
        <v>87</v>
      </c>
      <c r="U4" s="37" t="s">
        <v>3</v>
      </c>
      <c r="V4" s="38" t="s">
        <v>87</v>
      </c>
      <c r="W4" s="39" t="s">
        <v>3</v>
      </c>
      <c r="X4" s="502" t="s">
        <v>87</v>
      </c>
      <c r="Y4" s="37" t="s">
        <v>3</v>
      </c>
      <c r="Z4" s="38" t="s">
        <v>87</v>
      </c>
      <c r="AA4" s="39" t="s">
        <v>3</v>
      </c>
      <c r="AB4" s="502" t="s">
        <v>87</v>
      </c>
      <c r="AC4" s="37" t="s">
        <v>3</v>
      </c>
      <c r="AD4" s="38" t="s">
        <v>87</v>
      </c>
      <c r="AE4" s="39" t="s">
        <v>3</v>
      </c>
      <c r="AF4" s="502" t="s">
        <v>87</v>
      </c>
      <c r="AG4" s="37" t="s">
        <v>3</v>
      </c>
      <c r="AH4" s="38" t="s">
        <v>87</v>
      </c>
      <c r="AI4" s="39" t="s">
        <v>3</v>
      </c>
    </row>
    <row r="5" spans="1:35" ht="12" customHeight="1">
      <c r="A5" s="313" t="s">
        <v>65</v>
      </c>
      <c r="B5" s="376" t="s">
        <v>551</v>
      </c>
      <c r="C5" s="163" t="s">
        <v>551</v>
      </c>
      <c r="D5" s="312" t="s">
        <v>552</v>
      </c>
      <c r="E5" s="312" t="s">
        <v>552</v>
      </c>
      <c r="F5" s="165" t="s">
        <v>553</v>
      </c>
      <c r="G5" s="165" t="s">
        <v>553</v>
      </c>
      <c r="H5" s="312" t="s">
        <v>554</v>
      </c>
      <c r="I5" s="312" t="s">
        <v>554</v>
      </c>
      <c r="J5" s="165" t="s">
        <v>555</v>
      </c>
      <c r="K5" s="165" t="s">
        <v>555</v>
      </c>
      <c r="L5" s="150" t="s">
        <v>556</v>
      </c>
      <c r="M5" s="150" t="s">
        <v>556</v>
      </c>
      <c r="N5" s="163" t="s">
        <v>557</v>
      </c>
      <c r="O5" s="166" t="s">
        <v>557</v>
      </c>
      <c r="P5" s="503" t="s">
        <v>558</v>
      </c>
      <c r="Q5" s="503" t="s">
        <v>558</v>
      </c>
      <c r="R5" s="163" t="s">
        <v>559</v>
      </c>
      <c r="S5" s="166" t="s">
        <v>559</v>
      </c>
      <c r="T5" s="503" t="s">
        <v>560</v>
      </c>
      <c r="U5" s="503" t="s">
        <v>560</v>
      </c>
      <c r="V5" s="163" t="s">
        <v>561</v>
      </c>
      <c r="W5" s="166" t="s">
        <v>561</v>
      </c>
      <c r="X5" s="503" t="s">
        <v>562</v>
      </c>
      <c r="Y5" s="503" t="s">
        <v>562</v>
      </c>
      <c r="Z5" s="163" t="s">
        <v>563</v>
      </c>
      <c r="AA5" s="166" t="s">
        <v>563</v>
      </c>
      <c r="AB5" s="503" t="s">
        <v>564</v>
      </c>
      <c r="AC5" s="503" t="s">
        <v>564</v>
      </c>
      <c r="AD5" s="163" t="s">
        <v>565</v>
      </c>
      <c r="AE5" s="166" t="s">
        <v>565</v>
      </c>
      <c r="AF5" s="503" t="s">
        <v>566</v>
      </c>
      <c r="AG5" s="503" t="s">
        <v>566</v>
      </c>
      <c r="AH5" s="163">
        <f>B5-D5-F5-H5-J5-L5-N5-P5-R5-T5-V5-X5-Z5-AB5-AD5-AF5</f>
        <v>65040</v>
      </c>
      <c r="AI5" s="166"/>
    </row>
    <row r="6" spans="1:35" ht="12" customHeight="1">
      <c r="A6" s="313" t="s">
        <v>66</v>
      </c>
      <c r="B6" s="376" t="s">
        <v>567</v>
      </c>
      <c r="C6" s="162" t="s">
        <v>568</v>
      </c>
      <c r="D6" s="312" t="s">
        <v>569</v>
      </c>
      <c r="E6" s="312" t="s">
        <v>570</v>
      </c>
      <c r="F6" s="165" t="s">
        <v>571</v>
      </c>
      <c r="G6" s="165" t="s">
        <v>572</v>
      </c>
      <c r="H6" s="312" t="s">
        <v>573</v>
      </c>
      <c r="I6" s="312" t="s">
        <v>574</v>
      </c>
      <c r="J6" s="165" t="s">
        <v>575</v>
      </c>
      <c r="K6" s="165" t="s">
        <v>576</v>
      </c>
      <c r="L6" s="150" t="s">
        <v>577</v>
      </c>
      <c r="M6" s="150" t="s">
        <v>578</v>
      </c>
      <c r="N6" s="38" t="s">
        <v>579</v>
      </c>
      <c r="O6" s="40" t="s">
        <v>580</v>
      </c>
      <c r="P6" s="503" t="s">
        <v>581</v>
      </c>
      <c r="Q6" s="503" t="s">
        <v>582</v>
      </c>
      <c r="R6" s="38" t="s">
        <v>583</v>
      </c>
      <c r="S6" s="40" t="s">
        <v>584</v>
      </c>
      <c r="T6" s="503" t="s">
        <v>585</v>
      </c>
      <c r="U6" s="503" t="s">
        <v>586</v>
      </c>
      <c r="V6" s="38" t="s">
        <v>587</v>
      </c>
      <c r="W6" s="40" t="s">
        <v>588</v>
      </c>
      <c r="X6" s="503" t="s">
        <v>589</v>
      </c>
      <c r="Y6" s="503" t="s">
        <v>590</v>
      </c>
      <c r="Z6" s="38" t="s">
        <v>591</v>
      </c>
      <c r="AA6" s="40" t="s">
        <v>354</v>
      </c>
      <c r="AB6" s="503" t="s">
        <v>592</v>
      </c>
      <c r="AC6" s="503" t="s">
        <v>593</v>
      </c>
      <c r="AD6" s="38" t="s">
        <v>594</v>
      </c>
      <c r="AE6" s="40" t="s">
        <v>595</v>
      </c>
      <c r="AF6" s="503" t="s">
        <v>357</v>
      </c>
      <c r="AG6" s="503" t="s">
        <v>596</v>
      </c>
      <c r="AH6" s="38">
        <f t="shared" ref="AH6:AH18" si="0">B6-D6-F6-H6-J6-L6-N6-P6-R6-T6-V6-X6-Z6-AB6-AD6-AF6</f>
        <v>10865</v>
      </c>
      <c r="AI6" s="40">
        <f>AH6/AH5</f>
        <v>0.1670510455104551</v>
      </c>
    </row>
    <row r="7" spans="1:35" ht="12" customHeight="1">
      <c r="A7" s="313" t="s">
        <v>67</v>
      </c>
      <c r="B7" s="376" t="s">
        <v>597</v>
      </c>
      <c r="C7" s="39" t="s">
        <v>598</v>
      </c>
      <c r="D7" s="312" t="s">
        <v>599</v>
      </c>
      <c r="E7" s="312" t="s">
        <v>84</v>
      </c>
      <c r="F7" s="165" t="s">
        <v>600</v>
      </c>
      <c r="G7" s="165" t="s">
        <v>383</v>
      </c>
      <c r="H7" s="312" t="s">
        <v>601</v>
      </c>
      <c r="I7" s="312" t="s">
        <v>602</v>
      </c>
      <c r="J7" s="165" t="s">
        <v>603</v>
      </c>
      <c r="K7" s="165" t="s">
        <v>384</v>
      </c>
      <c r="L7" s="150" t="s">
        <v>604</v>
      </c>
      <c r="M7" s="150" t="s">
        <v>362</v>
      </c>
      <c r="N7" s="38" t="s">
        <v>605</v>
      </c>
      <c r="O7" s="40" t="s">
        <v>371</v>
      </c>
      <c r="P7" s="503" t="s">
        <v>606</v>
      </c>
      <c r="Q7" s="503" t="s">
        <v>373</v>
      </c>
      <c r="R7" s="38" t="s">
        <v>607</v>
      </c>
      <c r="S7" s="40" t="s">
        <v>363</v>
      </c>
      <c r="T7" s="503" t="s">
        <v>608</v>
      </c>
      <c r="U7" s="503" t="s">
        <v>382</v>
      </c>
      <c r="V7" s="38" t="s">
        <v>609</v>
      </c>
      <c r="W7" s="40" t="s">
        <v>385</v>
      </c>
      <c r="X7" s="503" t="s">
        <v>610</v>
      </c>
      <c r="Y7" s="503" t="s">
        <v>611</v>
      </c>
      <c r="Z7" s="38" t="s">
        <v>612</v>
      </c>
      <c r="AA7" s="40" t="s">
        <v>613</v>
      </c>
      <c r="AB7" s="503" t="s">
        <v>614</v>
      </c>
      <c r="AC7" s="503" t="s">
        <v>370</v>
      </c>
      <c r="AD7" s="38" t="s">
        <v>615</v>
      </c>
      <c r="AE7" s="40" t="s">
        <v>371</v>
      </c>
      <c r="AF7" s="503" t="s">
        <v>286</v>
      </c>
      <c r="AG7" s="503" t="s">
        <v>613</v>
      </c>
      <c r="AH7" s="38">
        <f t="shared" si="0"/>
        <v>4572</v>
      </c>
      <c r="AI7" s="40">
        <f>AH7/AH5</f>
        <v>7.0295202952029526E-2</v>
      </c>
    </row>
    <row r="8" spans="1:35" ht="12" customHeight="1">
      <c r="A8" s="313" t="s">
        <v>68</v>
      </c>
      <c r="B8" s="376" t="s">
        <v>616</v>
      </c>
      <c r="C8" s="39" t="s">
        <v>377</v>
      </c>
      <c r="D8" s="312" t="s">
        <v>617</v>
      </c>
      <c r="E8" s="312" t="s">
        <v>457</v>
      </c>
      <c r="F8" s="165" t="s">
        <v>275</v>
      </c>
      <c r="G8" s="165" t="s">
        <v>355</v>
      </c>
      <c r="H8" s="312" t="s">
        <v>618</v>
      </c>
      <c r="I8" s="312" t="s">
        <v>383</v>
      </c>
      <c r="J8" s="165" t="s">
        <v>619</v>
      </c>
      <c r="K8" s="165" t="s">
        <v>620</v>
      </c>
      <c r="L8" s="150" t="s">
        <v>621</v>
      </c>
      <c r="M8" s="150" t="s">
        <v>622</v>
      </c>
      <c r="N8" s="163" t="s">
        <v>623</v>
      </c>
      <c r="O8" s="40" t="s">
        <v>624</v>
      </c>
      <c r="P8" s="503" t="s">
        <v>625</v>
      </c>
      <c r="Q8" s="503" t="s">
        <v>351</v>
      </c>
      <c r="R8" s="163" t="s">
        <v>626</v>
      </c>
      <c r="S8" s="40" t="s">
        <v>627</v>
      </c>
      <c r="T8" s="503" t="s">
        <v>628</v>
      </c>
      <c r="U8" s="503" t="s">
        <v>356</v>
      </c>
      <c r="V8" s="163" t="s">
        <v>629</v>
      </c>
      <c r="W8" s="40" t="s">
        <v>630</v>
      </c>
      <c r="X8" s="503" t="s">
        <v>631</v>
      </c>
      <c r="Y8" s="503" t="s">
        <v>632</v>
      </c>
      <c r="Z8" s="163" t="s">
        <v>633</v>
      </c>
      <c r="AA8" s="40" t="s">
        <v>369</v>
      </c>
      <c r="AB8" s="503" t="s">
        <v>634</v>
      </c>
      <c r="AC8" s="503" t="s">
        <v>635</v>
      </c>
      <c r="AD8" s="163" t="s">
        <v>85</v>
      </c>
      <c r="AE8" s="40" t="s">
        <v>372</v>
      </c>
      <c r="AF8" s="503" t="s">
        <v>636</v>
      </c>
      <c r="AG8" s="503" t="s">
        <v>368</v>
      </c>
      <c r="AH8" s="163">
        <f t="shared" si="0"/>
        <v>3709</v>
      </c>
      <c r="AI8" s="40">
        <f>AH8/AH5</f>
        <v>5.7026445264452642E-2</v>
      </c>
    </row>
    <row r="9" spans="1:35" ht="12" customHeight="1">
      <c r="A9" s="313" t="s">
        <v>69</v>
      </c>
      <c r="B9" s="376" t="s">
        <v>637</v>
      </c>
      <c r="C9" s="164" t="s">
        <v>356</v>
      </c>
      <c r="D9" s="312" t="s">
        <v>638</v>
      </c>
      <c r="E9" s="312" t="s">
        <v>639</v>
      </c>
      <c r="F9" s="165" t="s">
        <v>640</v>
      </c>
      <c r="G9" s="165" t="s">
        <v>641</v>
      </c>
      <c r="H9" s="312" t="s">
        <v>274</v>
      </c>
      <c r="I9" s="312" t="s">
        <v>379</v>
      </c>
      <c r="J9" s="165" t="s">
        <v>642</v>
      </c>
      <c r="K9" s="165" t="s">
        <v>643</v>
      </c>
      <c r="L9" s="150" t="s">
        <v>644</v>
      </c>
      <c r="M9" s="150" t="s">
        <v>645</v>
      </c>
      <c r="N9" s="163" t="s">
        <v>81</v>
      </c>
      <c r="O9" s="40" t="s">
        <v>249</v>
      </c>
      <c r="P9" s="503" t="s">
        <v>646</v>
      </c>
      <c r="Q9" s="503" t="s">
        <v>647</v>
      </c>
      <c r="R9" s="163" t="s">
        <v>606</v>
      </c>
      <c r="S9" s="40" t="s">
        <v>648</v>
      </c>
      <c r="T9" s="503" t="s">
        <v>649</v>
      </c>
      <c r="U9" s="503" t="s">
        <v>387</v>
      </c>
      <c r="V9" s="163" t="s">
        <v>650</v>
      </c>
      <c r="W9" s="40" t="s">
        <v>651</v>
      </c>
      <c r="X9" s="503" t="s">
        <v>445</v>
      </c>
      <c r="Y9" s="503" t="s">
        <v>652</v>
      </c>
      <c r="Z9" s="163" t="s">
        <v>653</v>
      </c>
      <c r="AA9" s="40" t="s">
        <v>386</v>
      </c>
      <c r="AB9" s="503" t="s">
        <v>654</v>
      </c>
      <c r="AC9" s="503" t="s">
        <v>648</v>
      </c>
      <c r="AD9" s="163" t="s">
        <v>86</v>
      </c>
      <c r="AE9" s="40" t="s">
        <v>655</v>
      </c>
      <c r="AF9" s="503" t="s">
        <v>656</v>
      </c>
      <c r="AG9" s="503" t="s">
        <v>657</v>
      </c>
      <c r="AH9" s="163">
        <f t="shared" si="0"/>
        <v>2831</v>
      </c>
      <c r="AI9" s="40">
        <f>AH9/AH5</f>
        <v>4.3527060270602706E-2</v>
      </c>
    </row>
    <row r="10" spans="1:35" ht="12" customHeight="1">
      <c r="A10" s="313" t="s">
        <v>70</v>
      </c>
      <c r="B10" s="376" t="s">
        <v>658</v>
      </c>
      <c r="C10" s="164" t="s">
        <v>652</v>
      </c>
      <c r="D10" s="312" t="s">
        <v>659</v>
      </c>
      <c r="E10" s="312" t="s">
        <v>660</v>
      </c>
      <c r="F10" s="165" t="s">
        <v>661</v>
      </c>
      <c r="G10" s="165" t="s">
        <v>584</v>
      </c>
      <c r="H10" s="312" t="s">
        <v>662</v>
      </c>
      <c r="I10" s="312" t="s">
        <v>663</v>
      </c>
      <c r="J10" s="165" t="s">
        <v>664</v>
      </c>
      <c r="K10" s="165" t="s">
        <v>665</v>
      </c>
      <c r="L10" s="150" t="s">
        <v>666</v>
      </c>
      <c r="M10" s="150" t="s">
        <v>348</v>
      </c>
      <c r="N10" s="163" t="s">
        <v>380</v>
      </c>
      <c r="O10" s="40" t="s">
        <v>602</v>
      </c>
      <c r="P10" s="503" t="s">
        <v>667</v>
      </c>
      <c r="Q10" s="503" t="s">
        <v>668</v>
      </c>
      <c r="R10" s="163" t="s">
        <v>669</v>
      </c>
      <c r="S10" s="40" t="s">
        <v>670</v>
      </c>
      <c r="T10" s="503" t="s">
        <v>671</v>
      </c>
      <c r="U10" s="503" t="s">
        <v>672</v>
      </c>
      <c r="V10" s="163" t="s">
        <v>618</v>
      </c>
      <c r="W10" s="40" t="s">
        <v>668</v>
      </c>
      <c r="X10" s="503" t="s">
        <v>673</v>
      </c>
      <c r="Y10" s="503" t="s">
        <v>674</v>
      </c>
      <c r="Z10" s="163" t="s">
        <v>675</v>
      </c>
      <c r="AA10" s="40" t="s">
        <v>676</v>
      </c>
      <c r="AB10" s="503" t="s">
        <v>381</v>
      </c>
      <c r="AC10" s="503" t="s">
        <v>367</v>
      </c>
      <c r="AD10" s="163" t="s">
        <v>677</v>
      </c>
      <c r="AE10" s="40" t="s">
        <v>678</v>
      </c>
      <c r="AF10" s="503" t="s">
        <v>679</v>
      </c>
      <c r="AG10" s="503" t="s">
        <v>680</v>
      </c>
      <c r="AH10" s="163">
        <f t="shared" si="0"/>
        <v>6850</v>
      </c>
      <c r="AI10" s="40">
        <f>AH10/AH5</f>
        <v>0.10531980319803198</v>
      </c>
    </row>
    <row r="11" spans="1:35" ht="12" customHeight="1">
      <c r="A11" s="313" t="s">
        <v>71</v>
      </c>
      <c r="B11" s="376" t="s">
        <v>681</v>
      </c>
      <c r="C11" s="164" t="s">
        <v>682</v>
      </c>
      <c r="D11" s="312" t="s">
        <v>683</v>
      </c>
      <c r="E11" s="312" t="s">
        <v>349</v>
      </c>
      <c r="F11" s="165" t="s">
        <v>684</v>
      </c>
      <c r="G11" s="165" t="s">
        <v>668</v>
      </c>
      <c r="H11" s="312" t="s">
        <v>365</v>
      </c>
      <c r="I11" s="312" t="s">
        <v>647</v>
      </c>
      <c r="J11" s="165" t="s">
        <v>294</v>
      </c>
      <c r="K11" s="165" t="s">
        <v>578</v>
      </c>
      <c r="L11" s="150" t="s">
        <v>685</v>
      </c>
      <c r="M11" s="150" t="s">
        <v>613</v>
      </c>
      <c r="N11" s="163" t="s">
        <v>686</v>
      </c>
      <c r="O11" s="40" t="s">
        <v>613</v>
      </c>
      <c r="P11" s="503" t="s">
        <v>687</v>
      </c>
      <c r="Q11" s="503" t="s">
        <v>657</v>
      </c>
      <c r="R11" s="163" t="s">
        <v>295</v>
      </c>
      <c r="S11" s="40" t="s">
        <v>688</v>
      </c>
      <c r="T11" s="503" t="s">
        <v>689</v>
      </c>
      <c r="U11" s="503" t="s">
        <v>611</v>
      </c>
      <c r="V11" s="163" t="s">
        <v>274</v>
      </c>
      <c r="W11" s="40" t="s">
        <v>376</v>
      </c>
      <c r="X11" s="503" t="s">
        <v>690</v>
      </c>
      <c r="Y11" s="503" t="s">
        <v>364</v>
      </c>
      <c r="Z11" s="163" t="s">
        <v>691</v>
      </c>
      <c r="AA11" s="40" t="s">
        <v>372</v>
      </c>
      <c r="AB11" s="503" t="s">
        <v>692</v>
      </c>
      <c r="AC11" s="503" t="s">
        <v>384</v>
      </c>
      <c r="AD11" s="163" t="s">
        <v>693</v>
      </c>
      <c r="AE11" s="40" t="s">
        <v>356</v>
      </c>
      <c r="AF11" s="503" t="s">
        <v>694</v>
      </c>
      <c r="AG11" s="503" t="s">
        <v>373</v>
      </c>
      <c r="AH11" s="163">
        <f t="shared" si="0"/>
        <v>3137</v>
      </c>
      <c r="AI11" s="40">
        <f>AH11/AH5</f>
        <v>4.8231857318573185E-2</v>
      </c>
    </row>
    <row r="12" spans="1:35" ht="12" customHeight="1">
      <c r="A12" s="313" t="s">
        <v>72</v>
      </c>
      <c r="B12" s="376" t="s">
        <v>695</v>
      </c>
      <c r="C12" s="164" t="s">
        <v>570</v>
      </c>
      <c r="D12" s="312" t="s">
        <v>696</v>
      </c>
      <c r="E12" s="312" t="s">
        <v>361</v>
      </c>
      <c r="F12" s="165" t="s">
        <v>256</v>
      </c>
      <c r="G12" s="165" t="s">
        <v>355</v>
      </c>
      <c r="H12" s="312" t="s">
        <v>79</v>
      </c>
      <c r="I12" s="312" t="s">
        <v>352</v>
      </c>
      <c r="J12" s="165" t="s">
        <v>697</v>
      </c>
      <c r="K12" s="165" t="s">
        <v>698</v>
      </c>
      <c r="L12" s="150" t="s">
        <v>699</v>
      </c>
      <c r="M12" s="150" t="s">
        <v>458</v>
      </c>
      <c r="N12" s="163" t="s">
        <v>79</v>
      </c>
      <c r="O12" s="40" t="s">
        <v>352</v>
      </c>
      <c r="P12" s="503" t="s">
        <v>700</v>
      </c>
      <c r="Q12" s="503" t="s">
        <v>701</v>
      </c>
      <c r="R12" s="163" t="s">
        <v>702</v>
      </c>
      <c r="S12" s="40" t="s">
        <v>374</v>
      </c>
      <c r="T12" s="503" t="s">
        <v>79</v>
      </c>
      <c r="U12" s="503" t="s">
        <v>352</v>
      </c>
      <c r="V12" s="163" t="s">
        <v>79</v>
      </c>
      <c r="W12" s="40" t="s">
        <v>352</v>
      </c>
      <c r="X12" s="503" t="s">
        <v>79</v>
      </c>
      <c r="Y12" s="503" t="s">
        <v>352</v>
      </c>
      <c r="Z12" s="163" t="s">
        <v>703</v>
      </c>
      <c r="AA12" s="40" t="s">
        <v>704</v>
      </c>
      <c r="AB12" s="503" t="s">
        <v>705</v>
      </c>
      <c r="AC12" s="503" t="s">
        <v>641</v>
      </c>
      <c r="AD12" s="163" t="s">
        <v>79</v>
      </c>
      <c r="AE12" s="40" t="s">
        <v>352</v>
      </c>
      <c r="AF12" s="503" t="s">
        <v>642</v>
      </c>
      <c r="AG12" s="503" t="s">
        <v>706</v>
      </c>
      <c r="AH12" s="163">
        <f t="shared" si="0"/>
        <v>827</v>
      </c>
      <c r="AI12" s="40">
        <f>AH12/AH5</f>
        <v>1.2715252152521525E-2</v>
      </c>
    </row>
    <row r="13" spans="1:35" ht="12" customHeight="1">
      <c r="A13" s="313" t="s">
        <v>73</v>
      </c>
      <c r="B13" s="376" t="s">
        <v>707</v>
      </c>
      <c r="C13" s="164" t="s">
        <v>682</v>
      </c>
      <c r="D13" s="312" t="s">
        <v>708</v>
      </c>
      <c r="E13" s="312" t="s">
        <v>598</v>
      </c>
      <c r="F13" s="165" t="s">
        <v>346</v>
      </c>
      <c r="G13" s="165" t="s">
        <v>709</v>
      </c>
      <c r="H13" s="312" t="s">
        <v>435</v>
      </c>
      <c r="I13" s="312" t="s">
        <v>359</v>
      </c>
      <c r="J13" s="165" t="s">
        <v>710</v>
      </c>
      <c r="K13" s="165" t="s">
        <v>360</v>
      </c>
      <c r="L13" s="150" t="s">
        <v>711</v>
      </c>
      <c r="M13" s="150" t="s">
        <v>370</v>
      </c>
      <c r="N13" s="163" t="s">
        <v>79</v>
      </c>
      <c r="O13" s="40" t="s">
        <v>352</v>
      </c>
      <c r="P13" s="503" t="s">
        <v>712</v>
      </c>
      <c r="Q13" s="503" t="s">
        <v>350</v>
      </c>
      <c r="R13" s="163" t="s">
        <v>295</v>
      </c>
      <c r="S13" s="40" t="s">
        <v>688</v>
      </c>
      <c r="T13" s="503" t="s">
        <v>95</v>
      </c>
      <c r="U13" s="503" t="s">
        <v>641</v>
      </c>
      <c r="V13" s="163" t="s">
        <v>713</v>
      </c>
      <c r="W13" s="40" t="s">
        <v>704</v>
      </c>
      <c r="X13" s="503" t="s">
        <v>714</v>
      </c>
      <c r="Y13" s="503" t="s">
        <v>382</v>
      </c>
      <c r="Z13" s="163" t="s">
        <v>715</v>
      </c>
      <c r="AA13" s="40" t="s">
        <v>709</v>
      </c>
      <c r="AB13" s="503" t="s">
        <v>716</v>
      </c>
      <c r="AC13" s="503" t="s">
        <v>372</v>
      </c>
      <c r="AD13" s="163" t="s">
        <v>717</v>
      </c>
      <c r="AE13" s="40" t="s">
        <v>718</v>
      </c>
      <c r="AF13" s="503" t="s">
        <v>671</v>
      </c>
      <c r="AG13" s="503" t="s">
        <v>249</v>
      </c>
      <c r="AH13" s="163">
        <f t="shared" si="0"/>
        <v>2718</v>
      </c>
      <c r="AI13" s="40">
        <f>AH13/AH5</f>
        <v>4.178966789667897E-2</v>
      </c>
    </row>
    <row r="14" spans="1:35" ht="12" customHeight="1">
      <c r="A14" s="313" t="s">
        <v>74</v>
      </c>
      <c r="B14" s="376" t="s">
        <v>719</v>
      </c>
      <c r="C14" s="164" t="s">
        <v>720</v>
      </c>
      <c r="D14" s="312" t="s">
        <v>721</v>
      </c>
      <c r="E14" s="312" t="s">
        <v>351</v>
      </c>
      <c r="F14" s="165" t="s">
        <v>722</v>
      </c>
      <c r="G14" s="165" t="s">
        <v>363</v>
      </c>
      <c r="H14" s="312" t="s">
        <v>723</v>
      </c>
      <c r="I14" s="312" t="s">
        <v>387</v>
      </c>
      <c r="J14" s="165" t="s">
        <v>724</v>
      </c>
      <c r="K14" s="165" t="s">
        <v>584</v>
      </c>
      <c r="L14" s="150" t="s">
        <v>725</v>
      </c>
      <c r="M14" s="150" t="s">
        <v>627</v>
      </c>
      <c r="N14" s="163" t="s">
        <v>677</v>
      </c>
      <c r="O14" s="40" t="s">
        <v>358</v>
      </c>
      <c r="P14" s="503" t="s">
        <v>726</v>
      </c>
      <c r="Q14" s="503" t="s">
        <v>379</v>
      </c>
      <c r="R14" s="163" t="s">
        <v>727</v>
      </c>
      <c r="S14" s="40" t="s">
        <v>728</v>
      </c>
      <c r="T14" s="503" t="s">
        <v>155</v>
      </c>
      <c r="U14" s="503" t="s">
        <v>570</v>
      </c>
      <c r="V14" s="163" t="s">
        <v>729</v>
      </c>
      <c r="W14" s="40" t="s">
        <v>672</v>
      </c>
      <c r="X14" s="503" t="s">
        <v>730</v>
      </c>
      <c r="Y14" s="503" t="s">
        <v>672</v>
      </c>
      <c r="Z14" s="163" t="s">
        <v>731</v>
      </c>
      <c r="AA14" s="40" t="s">
        <v>370</v>
      </c>
      <c r="AB14" s="503" t="s">
        <v>732</v>
      </c>
      <c r="AC14" s="503" t="s">
        <v>386</v>
      </c>
      <c r="AD14" s="163" t="s">
        <v>288</v>
      </c>
      <c r="AE14" s="40" t="s">
        <v>645</v>
      </c>
      <c r="AF14" s="503" t="s">
        <v>444</v>
      </c>
      <c r="AG14" s="503" t="s">
        <v>655</v>
      </c>
      <c r="AH14" s="163">
        <f t="shared" si="0"/>
        <v>5311</v>
      </c>
      <c r="AI14" s="40">
        <f>AH14/AH5</f>
        <v>8.1657441574415748E-2</v>
      </c>
    </row>
    <row r="15" spans="1:35" ht="12" customHeight="1">
      <c r="A15" s="313" t="s">
        <v>75</v>
      </c>
      <c r="B15" s="376" t="s">
        <v>733</v>
      </c>
      <c r="C15" s="164" t="s">
        <v>734</v>
      </c>
      <c r="D15" s="312" t="s">
        <v>735</v>
      </c>
      <c r="E15" s="312" t="s">
        <v>736</v>
      </c>
      <c r="F15" s="165" t="s">
        <v>589</v>
      </c>
      <c r="G15" s="165" t="s">
        <v>737</v>
      </c>
      <c r="H15" s="312" t="s">
        <v>662</v>
      </c>
      <c r="I15" s="312" t="s">
        <v>663</v>
      </c>
      <c r="J15" s="165" t="s">
        <v>738</v>
      </c>
      <c r="K15" s="165" t="s">
        <v>739</v>
      </c>
      <c r="L15" s="150" t="s">
        <v>740</v>
      </c>
      <c r="M15" s="150" t="s">
        <v>741</v>
      </c>
      <c r="N15" s="163" t="s">
        <v>742</v>
      </c>
      <c r="O15" s="40" t="s">
        <v>651</v>
      </c>
      <c r="P15" s="503" t="s">
        <v>743</v>
      </c>
      <c r="Q15" s="503" t="s">
        <v>744</v>
      </c>
      <c r="R15" s="163" t="s">
        <v>745</v>
      </c>
      <c r="S15" s="40" t="s">
        <v>746</v>
      </c>
      <c r="T15" s="503" t="s">
        <v>747</v>
      </c>
      <c r="U15" s="503" t="s">
        <v>674</v>
      </c>
      <c r="V15" s="163" t="s">
        <v>748</v>
      </c>
      <c r="W15" s="40" t="s">
        <v>749</v>
      </c>
      <c r="X15" s="503" t="s">
        <v>468</v>
      </c>
      <c r="Y15" s="503" t="s">
        <v>750</v>
      </c>
      <c r="Z15" s="163" t="s">
        <v>751</v>
      </c>
      <c r="AA15" s="40" t="s">
        <v>752</v>
      </c>
      <c r="AB15" s="503" t="s">
        <v>753</v>
      </c>
      <c r="AC15" s="503" t="s">
        <v>754</v>
      </c>
      <c r="AD15" s="163" t="s">
        <v>268</v>
      </c>
      <c r="AE15" s="40" t="s">
        <v>347</v>
      </c>
      <c r="AF15" s="503" t="s">
        <v>755</v>
      </c>
      <c r="AG15" s="503" t="s">
        <v>756</v>
      </c>
      <c r="AH15" s="163">
        <f t="shared" si="0"/>
        <v>13641</v>
      </c>
      <c r="AI15" s="40">
        <f>AH15/AH5</f>
        <v>0.20973247232472325</v>
      </c>
    </row>
    <row r="16" spans="1:35" ht="12" customHeight="1">
      <c r="A16" s="313" t="s">
        <v>76</v>
      </c>
      <c r="B16" s="376" t="s">
        <v>757</v>
      </c>
      <c r="C16" s="164" t="s">
        <v>383</v>
      </c>
      <c r="D16" s="312" t="s">
        <v>758</v>
      </c>
      <c r="E16" s="312" t="s">
        <v>720</v>
      </c>
      <c r="F16" s="165" t="s">
        <v>759</v>
      </c>
      <c r="G16" s="165" t="s">
        <v>676</v>
      </c>
      <c r="H16" s="312" t="s">
        <v>438</v>
      </c>
      <c r="I16" s="312" t="s">
        <v>372</v>
      </c>
      <c r="J16" s="165" t="s">
        <v>760</v>
      </c>
      <c r="K16" s="165" t="s">
        <v>680</v>
      </c>
      <c r="L16" s="150" t="s">
        <v>761</v>
      </c>
      <c r="M16" s="150" t="s">
        <v>347</v>
      </c>
      <c r="N16" s="163" t="s">
        <v>640</v>
      </c>
      <c r="O16" s="40" t="s">
        <v>379</v>
      </c>
      <c r="P16" s="503" t="s">
        <v>762</v>
      </c>
      <c r="Q16" s="503" t="s">
        <v>384</v>
      </c>
      <c r="R16" s="163" t="s">
        <v>763</v>
      </c>
      <c r="S16" s="40" t="s">
        <v>764</v>
      </c>
      <c r="T16" s="503" t="s">
        <v>765</v>
      </c>
      <c r="U16" s="503" t="s">
        <v>611</v>
      </c>
      <c r="V16" s="163" t="s">
        <v>766</v>
      </c>
      <c r="W16" s="40" t="s">
        <v>672</v>
      </c>
      <c r="X16" s="503" t="s">
        <v>629</v>
      </c>
      <c r="Y16" s="503" t="s">
        <v>709</v>
      </c>
      <c r="Z16" s="163" t="s">
        <v>474</v>
      </c>
      <c r="AA16" s="40" t="s">
        <v>764</v>
      </c>
      <c r="AB16" s="503" t="s">
        <v>767</v>
      </c>
      <c r="AC16" s="503" t="s">
        <v>768</v>
      </c>
      <c r="AD16" s="163" t="s">
        <v>95</v>
      </c>
      <c r="AE16" s="40" t="s">
        <v>613</v>
      </c>
      <c r="AF16" s="503" t="s">
        <v>769</v>
      </c>
      <c r="AG16" s="503" t="s">
        <v>457</v>
      </c>
      <c r="AH16" s="163">
        <f t="shared" si="0"/>
        <v>4132</v>
      </c>
      <c r="AI16" s="40">
        <f>AH16/AH5</f>
        <v>6.3530135301353013E-2</v>
      </c>
    </row>
    <row r="17" spans="1:35" ht="12" customHeight="1">
      <c r="A17" s="313" t="s">
        <v>77</v>
      </c>
      <c r="B17" s="376" t="s">
        <v>770</v>
      </c>
      <c r="C17" s="164" t="s">
        <v>349</v>
      </c>
      <c r="D17" s="312" t="s">
        <v>771</v>
      </c>
      <c r="E17" s="312" t="s">
        <v>353</v>
      </c>
      <c r="F17" s="165" t="s">
        <v>772</v>
      </c>
      <c r="G17" s="165" t="s">
        <v>360</v>
      </c>
      <c r="H17" s="312" t="s">
        <v>773</v>
      </c>
      <c r="I17" s="312" t="s">
        <v>678</v>
      </c>
      <c r="J17" s="165" t="s">
        <v>774</v>
      </c>
      <c r="K17" s="165" t="s">
        <v>639</v>
      </c>
      <c r="L17" s="150" t="s">
        <v>775</v>
      </c>
      <c r="M17" s="150" t="s">
        <v>688</v>
      </c>
      <c r="N17" s="163" t="s">
        <v>776</v>
      </c>
      <c r="O17" s="40" t="s">
        <v>360</v>
      </c>
      <c r="P17" s="503" t="s">
        <v>777</v>
      </c>
      <c r="Q17" s="503" t="s">
        <v>360</v>
      </c>
      <c r="R17" s="163" t="s">
        <v>778</v>
      </c>
      <c r="S17" s="40" t="s">
        <v>682</v>
      </c>
      <c r="T17" s="503" t="s">
        <v>779</v>
      </c>
      <c r="U17" s="503" t="s">
        <v>374</v>
      </c>
      <c r="V17" s="163" t="s">
        <v>470</v>
      </c>
      <c r="W17" s="40" t="s">
        <v>377</v>
      </c>
      <c r="X17" s="503" t="s">
        <v>780</v>
      </c>
      <c r="Y17" s="503" t="s">
        <v>781</v>
      </c>
      <c r="Z17" s="163" t="s">
        <v>782</v>
      </c>
      <c r="AA17" s="40" t="s">
        <v>378</v>
      </c>
      <c r="AB17" s="503" t="s">
        <v>783</v>
      </c>
      <c r="AC17" s="503" t="s">
        <v>379</v>
      </c>
      <c r="AD17" s="163" t="s">
        <v>433</v>
      </c>
      <c r="AE17" s="40" t="s">
        <v>784</v>
      </c>
      <c r="AF17" s="503" t="s">
        <v>785</v>
      </c>
      <c r="AG17" s="503" t="s">
        <v>376</v>
      </c>
      <c r="AH17" s="163">
        <f t="shared" si="0"/>
        <v>2970</v>
      </c>
      <c r="AI17" s="40">
        <f>AH17/AH5</f>
        <v>4.566420664206642E-2</v>
      </c>
    </row>
    <row r="18" spans="1:35" ht="12" customHeight="1" thickBot="1">
      <c r="A18" s="313" t="s">
        <v>78</v>
      </c>
      <c r="B18" s="376" t="s">
        <v>786</v>
      </c>
      <c r="C18" s="164" t="s">
        <v>768</v>
      </c>
      <c r="D18" s="312" t="s">
        <v>787</v>
      </c>
      <c r="E18" s="312" t="s">
        <v>720</v>
      </c>
      <c r="F18" s="165" t="s">
        <v>442</v>
      </c>
      <c r="G18" s="165" t="s">
        <v>651</v>
      </c>
      <c r="H18" s="312" t="s">
        <v>95</v>
      </c>
      <c r="I18" s="312" t="s">
        <v>781</v>
      </c>
      <c r="J18" s="165" t="s">
        <v>436</v>
      </c>
      <c r="K18" s="165" t="s">
        <v>359</v>
      </c>
      <c r="L18" s="150" t="s">
        <v>788</v>
      </c>
      <c r="M18" s="150" t="s">
        <v>768</v>
      </c>
      <c r="N18" s="163" t="s">
        <v>79</v>
      </c>
      <c r="O18" s="41" t="s">
        <v>352</v>
      </c>
      <c r="P18" s="503" t="s">
        <v>789</v>
      </c>
      <c r="Q18" s="503" t="s">
        <v>377</v>
      </c>
      <c r="R18" s="163" t="s">
        <v>790</v>
      </c>
      <c r="S18" s="41" t="s">
        <v>622</v>
      </c>
      <c r="T18" s="503" t="s">
        <v>791</v>
      </c>
      <c r="U18" s="503" t="s">
        <v>375</v>
      </c>
      <c r="V18" s="163" t="s">
        <v>792</v>
      </c>
      <c r="W18" s="41" t="s">
        <v>350</v>
      </c>
      <c r="X18" s="503" t="s">
        <v>649</v>
      </c>
      <c r="Y18" s="503" t="s">
        <v>643</v>
      </c>
      <c r="Z18" s="163" t="s">
        <v>687</v>
      </c>
      <c r="AA18" s="41" t="s">
        <v>793</v>
      </c>
      <c r="AB18" s="503" t="s">
        <v>794</v>
      </c>
      <c r="AC18" s="503" t="s">
        <v>764</v>
      </c>
      <c r="AD18" s="163" t="s">
        <v>795</v>
      </c>
      <c r="AE18" s="41" t="s">
        <v>704</v>
      </c>
      <c r="AF18" s="503" t="s">
        <v>345</v>
      </c>
      <c r="AG18" s="503" t="s">
        <v>622</v>
      </c>
      <c r="AH18" s="163">
        <f t="shared" si="0"/>
        <v>3477</v>
      </c>
      <c r="AI18" s="41">
        <f>AH18/AH5</f>
        <v>5.3459409594095939E-2</v>
      </c>
    </row>
    <row r="19" spans="1:35" ht="15.75" thickBot="1">
      <c r="A19" s="42" t="s">
        <v>88</v>
      </c>
      <c r="C19" s="194"/>
      <c r="W19" s="167"/>
    </row>
    <row r="21" spans="1:35">
      <c r="A21" s="56"/>
      <c r="B21" s="116"/>
      <c r="C21" s="116"/>
      <c r="D21" s="116"/>
    </row>
    <row r="22" spans="1:35">
      <c r="A22" s="56" t="s">
        <v>335</v>
      </c>
      <c r="C22" s="116"/>
      <c r="D22" s="116"/>
    </row>
    <row r="23" spans="1:35">
      <c r="A23" s="89" t="s">
        <v>336</v>
      </c>
    </row>
  </sheetData>
  <mergeCells count="18">
    <mergeCell ref="P3:Q3"/>
    <mergeCell ref="R3:S3"/>
    <mergeCell ref="A3:A4"/>
    <mergeCell ref="N3:O3"/>
    <mergeCell ref="B3:C3"/>
    <mergeCell ref="D3:E3"/>
    <mergeCell ref="F3:G3"/>
    <mergeCell ref="H3:I3"/>
    <mergeCell ref="J3:K3"/>
    <mergeCell ref="L3:M3"/>
    <mergeCell ref="AD3:AE3"/>
    <mergeCell ref="AF3:AG3"/>
    <mergeCell ref="AH3:AI3"/>
    <mergeCell ref="T3:U3"/>
    <mergeCell ref="V3:W3"/>
    <mergeCell ref="X3:Y3"/>
    <mergeCell ref="Z3:AA3"/>
    <mergeCell ref="AB3:AC3"/>
  </mergeCells>
  <hyperlinks>
    <hyperlink ref="A23" r:id="rId1"/>
  </hyperlinks>
  <pageMargins left="0.7" right="0.7" top="0.75" bottom="0.75" header="0.3" footer="0.3"/>
  <pageSetup scale="97" fitToHeight="0" pageOrder="overThenDown" orientation="landscape" horizontalDpi="300" verticalDpi="300" r:id="rId2"/>
  <headerFooter>
    <oddHeader>&amp;L5th Cycle Housing Element Data Package&amp;CFresno County and the Cities Within</oddHeader>
    <oddFooter>&amp;L&amp;A&amp;C&amp;"-,Bold"HCD-Housing Policy&amp;RPage &amp;P</oddFooter>
  </headerFooter>
  <colBreaks count="2" manualBreakCount="2">
    <brk id="7" min="1" max="19" man="1"/>
    <brk id="29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>
      <selection activeCell="C30" sqref="C30"/>
    </sheetView>
  </sheetViews>
  <sheetFormatPr defaultRowHeight="15"/>
  <cols>
    <col min="1" max="1" width="15.7109375" customWidth="1"/>
    <col min="2" max="2" width="39.140625" customWidth="1"/>
    <col min="3" max="3" width="19" customWidth="1"/>
    <col min="4" max="4" width="20.85546875" customWidth="1"/>
    <col min="5" max="5" width="19.7109375" hidden="1" customWidth="1"/>
    <col min="6" max="6" width="16.28515625" customWidth="1"/>
    <col min="7" max="7" width="13.28515625" customWidth="1"/>
    <col min="8" max="8" width="18.85546875" customWidth="1"/>
    <col min="9" max="9" width="22.140625" customWidth="1"/>
    <col min="10" max="10" width="22.5703125" customWidth="1"/>
    <col min="11" max="11" width="23.85546875" customWidth="1"/>
    <col min="12" max="12" width="19.42578125" customWidth="1"/>
    <col min="13" max="13" width="25.28515625" customWidth="1"/>
    <col min="14" max="14" width="21.28515625" customWidth="1"/>
    <col min="15" max="15" width="23.42578125" customWidth="1"/>
    <col min="16" max="16" width="26.85546875" customWidth="1"/>
    <col min="17" max="17" width="20.85546875" customWidth="1"/>
    <col min="18" max="18" width="19.42578125" customWidth="1"/>
    <col min="19" max="19" width="24.5703125" customWidth="1"/>
    <col min="20" max="20" width="24.28515625" customWidth="1"/>
    <col min="21" max="21" width="24.7109375" customWidth="1"/>
    <col min="22" max="22" width="25.85546875" customWidth="1"/>
  </cols>
  <sheetData>
    <row r="1" spans="1:21" ht="18.75">
      <c r="A1" s="35" t="s">
        <v>89</v>
      </c>
    </row>
    <row r="2" spans="1:21" ht="35.25" customHeight="1" thickBot="1">
      <c r="A2" s="614" t="s">
        <v>105</v>
      </c>
      <c r="B2" s="615"/>
      <c r="C2" s="615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</row>
    <row r="3" spans="1:21" ht="12" customHeight="1">
      <c r="A3" s="616" t="s">
        <v>90</v>
      </c>
      <c r="B3" s="617"/>
      <c r="C3" s="617"/>
      <c r="D3" s="269" t="s">
        <v>536</v>
      </c>
      <c r="E3" s="269"/>
      <c r="F3" s="281" t="s">
        <v>537</v>
      </c>
      <c r="G3" s="269" t="s">
        <v>538</v>
      </c>
      <c r="H3" s="269" t="s">
        <v>539</v>
      </c>
      <c r="I3" s="525" t="s">
        <v>540</v>
      </c>
      <c r="J3" s="525" t="s">
        <v>541</v>
      </c>
      <c r="K3" s="525" t="s">
        <v>542</v>
      </c>
      <c r="L3" s="525" t="s">
        <v>543</v>
      </c>
      <c r="M3" s="525" t="s">
        <v>544</v>
      </c>
      <c r="N3" s="525" t="s">
        <v>545</v>
      </c>
      <c r="O3" s="525" t="s">
        <v>546</v>
      </c>
      <c r="P3" s="525" t="s">
        <v>547</v>
      </c>
      <c r="Q3" s="525" t="s">
        <v>949</v>
      </c>
      <c r="R3" s="525" t="s">
        <v>548</v>
      </c>
      <c r="S3" s="525" t="s">
        <v>549</v>
      </c>
      <c r="T3" s="525" t="s">
        <v>550</v>
      </c>
      <c r="U3" s="525" t="s">
        <v>333</v>
      </c>
    </row>
    <row r="4" spans="1:21" ht="12" customHeight="1">
      <c r="A4" s="282"/>
      <c r="B4" s="51"/>
      <c r="C4" s="52"/>
      <c r="D4" s="620" t="s">
        <v>87</v>
      </c>
      <c r="E4" s="620"/>
      <c r="F4" s="270" t="s">
        <v>87</v>
      </c>
      <c r="G4" s="270" t="s">
        <v>87</v>
      </c>
      <c r="H4" s="270" t="s">
        <v>87</v>
      </c>
      <c r="I4" s="270" t="s">
        <v>87</v>
      </c>
      <c r="J4" s="168" t="s">
        <v>87</v>
      </c>
      <c r="K4" s="283" t="s">
        <v>87</v>
      </c>
      <c r="L4" s="547" t="s">
        <v>87</v>
      </c>
      <c r="M4" s="526" t="s">
        <v>87</v>
      </c>
      <c r="N4" s="526" t="s">
        <v>87</v>
      </c>
      <c r="O4" s="526" t="s">
        <v>87</v>
      </c>
      <c r="P4" s="526" t="s">
        <v>87</v>
      </c>
      <c r="Q4" s="526" t="s">
        <v>87</v>
      </c>
      <c r="R4" s="168" t="s">
        <v>87</v>
      </c>
      <c r="S4" s="531" t="s">
        <v>87</v>
      </c>
      <c r="T4" s="548" t="s">
        <v>87</v>
      </c>
      <c r="U4" s="549" t="s">
        <v>87</v>
      </c>
    </row>
    <row r="5" spans="1:21" ht="12" customHeight="1">
      <c r="A5" s="618" t="s">
        <v>91</v>
      </c>
      <c r="B5" s="619"/>
      <c r="C5" s="619"/>
      <c r="D5" s="317" t="s">
        <v>796</v>
      </c>
      <c r="E5" s="318"/>
      <c r="F5" s="319" t="s">
        <v>797</v>
      </c>
      <c r="G5" s="317" t="s">
        <v>798</v>
      </c>
      <c r="H5" s="317" t="s">
        <v>799</v>
      </c>
      <c r="I5" s="317" t="s">
        <v>800</v>
      </c>
      <c r="J5" s="317" t="s">
        <v>801</v>
      </c>
      <c r="K5" s="321" t="s">
        <v>802</v>
      </c>
      <c r="L5" s="317" t="s">
        <v>803</v>
      </c>
      <c r="M5" s="218" t="s">
        <v>804</v>
      </c>
      <c r="N5" s="218" t="s">
        <v>805</v>
      </c>
      <c r="O5" s="317" t="s">
        <v>806</v>
      </c>
      <c r="P5" s="317" t="s">
        <v>807</v>
      </c>
      <c r="Q5" s="317" t="s">
        <v>808</v>
      </c>
      <c r="R5" s="317" t="s">
        <v>809</v>
      </c>
      <c r="S5" s="534" t="s">
        <v>810</v>
      </c>
      <c r="T5" s="532" t="s">
        <v>811</v>
      </c>
      <c r="U5" s="317">
        <f>D5-F5-G5-H5-I5-J5-K5-L5-M5-N5-O5-P5-Q5-R5-S5-T5</f>
        <v>51449</v>
      </c>
    </row>
    <row r="6" spans="1:21" ht="12" customHeight="1">
      <c r="A6" s="618" t="s">
        <v>92</v>
      </c>
      <c r="B6" s="619"/>
      <c r="C6" s="619"/>
      <c r="D6" s="317" t="s">
        <v>812</v>
      </c>
      <c r="E6" s="318"/>
      <c r="F6" s="319" t="s">
        <v>813</v>
      </c>
      <c r="G6" s="317" t="s">
        <v>814</v>
      </c>
      <c r="H6" s="317" t="s">
        <v>815</v>
      </c>
      <c r="I6" s="317" t="s">
        <v>816</v>
      </c>
      <c r="J6" s="317" t="s">
        <v>817</v>
      </c>
      <c r="K6" s="321" t="s">
        <v>818</v>
      </c>
      <c r="L6" s="317" t="s">
        <v>819</v>
      </c>
      <c r="M6" s="218" t="s">
        <v>820</v>
      </c>
      <c r="N6" s="218" t="s">
        <v>821</v>
      </c>
      <c r="O6" s="317" t="s">
        <v>822</v>
      </c>
      <c r="P6" s="317" t="s">
        <v>823</v>
      </c>
      <c r="Q6" s="317" t="s">
        <v>824</v>
      </c>
      <c r="R6" s="317" t="s">
        <v>825</v>
      </c>
      <c r="S6" s="534" t="s">
        <v>684</v>
      </c>
      <c r="T6" s="532" t="s">
        <v>826</v>
      </c>
      <c r="U6" s="218">
        <f t="shared" ref="U6:U17" si="0">D6-F6-G6-H6-I6-J6-K6-L6-M6-N6-O6-P6-Q6-R6-S6-T6</f>
        <v>34647</v>
      </c>
    </row>
    <row r="7" spans="1:21" ht="12" customHeight="1">
      <c r="A7" s="618" t="s">
        <v>93</v>
      </c>
      <c r="B7" s="619"/>
      <c r="C7" s="619"/>
      <c r="D7" s="317" t="s">
        <v>827</v>
      </c>
      <c r="E7" s="318"/>
      <c r="F7" s="319" t="s">
        <v>828</v>
      </c>
      <c r="G7" s="317" t="s">
        <v>829</v>
      </c>
      <c r="H7" s="218" t="s">
        <v>783</v>
      </c>
      <c r="I7" s="317" t="s">
        <v>830</v>
      </c>
      <c r="J7" s="317" t="s">
        <v>831</v>
      </c>
      <c r="K7" s="321" t="s">
        <v>438</v>
      </c>
      <c r="L7" s="317" t="s">
        <v>832</v>
      </c>
      <c r="M7" s="218" t="s">
        <v>833</v>
      </c>
      <c r="N7" s="218" t="s">
        <v>834</v>
      </c>
      <c r="O7" s="317" t="s">
        <v>575</v>
      </c>
      <c r="P7" s="218" t="s">
        <v>286</v>
      </c>
      <c r="Q7" s="317" t="s">
        <v>835</v>
      </c>
      <c r="R7" s="317" t="s">
        <v>836</v>
      </c>
      <c r="S7" s="534" t="s">
        <v>837</v>
      </c>
      <c r="T7" s="532" t="s">
        <v>838</v>
      </c>
      <c r="U7" s="218">
        <f t="shared" si="0"/>
        <v>24460</v>
      </c>
    </row>
    <row r="8" spans="1:21" ht="12" customHeight="1">
      <c r="A8" s="618" t="s">
        <v>94</v>
      </c>
      <c r="B8" s="619"/>
      <c r="C8" s="619"/>
      <c r="D8" s="317" t="s">
        <v>839</v>
      </c>
      <c r="E8" s="318"/>
      <c r="F8" s="319" t="s">
        <v>840</v>
      </c>
      <c r="G8" s="317" t="s">
        <v>841</v>
      </c>
      <c r="H8" s="218" t="s">
        <v>842</v>
      </c>
      <c r="I8" s="218" t="s">
        <v>843</v>
      </c>
      <c r="J8" s="317" t="s">
        <v>844</v>
      </c>
      <c r="K8" s="321" t="s">
        <v>845</v>
      </c>
      <c r="L8" s="317" t="s">
        <v>573</v>
      </c>
      <c r="M8" s="218" t="s">
        <v>846</v>
      </c>
      <c r="N8" s="218" t="s">
        <v>847</v>
      </c>
      <c r="O8" s="317" t="s">
        <v>286</v>
      </c>
      <c r="P8" s="218" t="s">
        <v>848</v>
      </c>
      <c r="Q8" s="218" t="s">
        <v>849</v>
      </c>
      <c r="R8" s="317" t="s">
        <v>850</v>
      </c>
      <c r="S8" s="534" t="s">
        <v>851</v>
      </c>
      <c r="T8" s="532" t="s">
        <v>852</v>
      </c>
      <c r="U8" s="218">
        <f t="shared" si="0"/>
        <v>8685</v>
      </c>
    </row>
    <row r="9" spans="1:21" ht="12" customHeight="1">
      <c r="A9" s="618" t="s">
        <v>96</v>
      </c>
      <c r="B9" s="619"/>
      <c r="C9" s="619"/>
      <c r="D9" s="218" t="s">
        <v>853</v>
      </c>
      <c r="E9" s="318"/>
      <c r="F9" s="319" t="s">
        <v>854</v>
      </c>
      <c r="G9" s="218" t="s">
        <v>855</v>
      </c>
      <c r="H9" s="218" t="s">
        <v>856</v>
      </c>
      <c r="I9" s="218" t="s">
        <v>155</v>
      </c>
      <c r="J9" s="218" t="s">
        <v>857</v>
      </c>
      <c r="K9" s="321" t="s">
        <v>163</v>
      </c>
      <c r="L9" s="218" t="s">
        <v>858</v>
      </c>
      <c r="M9" s="218" t="s">
        <v>859</v>
      </c>
      <c r="N9" s="218" t="s">
        <v>860</v>
      </c>
      <c r="O9" s="218" t="s">
        <v>861</v>
      </c>
      <c r="P9" s="218" t="s">
        <v>765</v>
      </c>
      <c r="Q9" s="218" t="s">
        <v>862</v>
      </c>
      <c r="R9" s="218" t="s">
        <v>863</v>
      </c>
      <c r="S9" s="534" t="s">
        <v>439</v>
      </c>
      <c r="T9" s="319" t="s">
        <v>864</v>
      </c>
      <c r="U9" s="218">
        <f t="shared" si="0"/>
        <v>1152</v>
      </c>
    </row>
    <row r="10" spans="1:21" ht="12" customHeight="1">
      <c r="A10" s="618" t="s">
        <v>97</v>
      </c>
      <c r="B10" s="619"/>
      <c r="C10" s="619"/>
      <c r="D10" s="218" t="s">
        <v>865</v>
      </c>
      <c r="E10" s="318"/>
      <c r="F10" s="319" t="s">
        <v>702</v>
      </c>
      <c r="G10" s="218" t="s">
        <v>866</v>
      </c>
      <c r="H10" s="218" t="s">
        <v>642</v>
      </c>
      <c r="I10" s="218" t="s">
        <v>85</v>
      </c>
      <c r="J10" s="218" t="s">
        <v>867</v>
      </c>
      <c r="K10" s="321" t="s">
        <v>79</v>
      </c>
      <c r="L10" s="218" t="s">
        <v>79</v>
      </c>
      <c r="M10" s="218" t="s">
        <v>79</v>
      </c>
      <c r="N10" s="218" t="s">
        <v>79</v>
      </c>
      <c r="O10" s="218" t="s">
        <v>154</v>
      </c>
      <c r="P10" s="218" t="s">
        <v>868</v>
      </c>
      <c r="Q10" s="218" t="s">
        <v>869</v>
      </c>
      <c r="R10" s="218" t="s">
        <v>870</v>
      </c>
      <c r="S10" s="534" t="s">
        <v>79</v>
      </c>
      <c r="T10" s="319" t="s">
        <v>871</v>
      </c>
      <c r="U10" s="218">
        <f t="shared" si="0"/>
        <v>243</v>
      </c>
    </row>
    <row r="11" spans="1:21" ht="12" customHeight="1">
      <c r="A11" s="618" t="s">
        <v>98</v>
      </c>
      <c r="B11" s="619"/>
      <c r="C11" s="619"/>
      <c r="D11" s="218" t="s">
        <v>872</v>
      </c>
      <c r="E11" s="318"/>
      <c r="F11" s="319" t="s">
        <v>866</v>
      </c>
      <c r="G11" s="218" t="s">
        <v>868</v>
      </c>
      <c r="H11" s="218" t="s">
        <v>79</v>
      </c>
      <c r="I11" s="218" t="s">
        <v>79</v>
      </c>
      <c r="J11" s="218" t="s">
        <v>873</v>
      </c>
      <c r="K11" s="321" t="s">
        <v>623</v>
      </c>
      <c r="L11" s="218" t="s">
        <v>79</v>
      </c>
      <c r="M11" s="218" t="s">
        <v>795</v>
      </c>
      <c r="N11" s="218" t="s">
        <v>79</v>
      </c>
      <c r="O11" s="218" t="s">
        <v>79</v>
      </c>
      <c r="P11" s="218" t="s">
        <v>79</v>
      </c>
      <c r="Q11" s="218" t="s">
        <v>163</v>
      </c>
      <c r="R11" s="218" t="s">
        <v>79</v>
      </c>
      <c r="S11" s="534" t="s">
        <v>874</v>
      </c>
      <c r="T11" s="319" t="s">
        <v>693</v>
      </c>
      <c r="U11" s="218">
        <f t="shared" si="0"/>
        <v>107</v>
      </c>
    </row>
    <row r="12" spans="1:21" ht="12" customHeight="1">
      <c r="A12" s="618" t="s">
        <v>99</v>
      </c>
      <c r="B12" s="619"/>
      <c r="C12" s="619"/>
      <c r="D12" s="317" t="s">
        <v>875</v>
      </c>
      <c r="E12" s="318"/>
      <c r="F12" s="319" t="s">
        <v>876</v>
      </c>
      <c r="G12" s="317" t="s">
        <v>877</v>
      </c>
      <c r="H12" s="218" t="s">
        <v>878</v>
      </c>
      <c r="I12" s="317" t="s">
        <v>879</v>
      </c>
      <c r="J12" s="317" t="s">
        <v>880</v>
      </c>
      <c r="K12" s="321" t="s">
        <v>446</v>
      </c>
      <c r="L12" s="317" t="s">
        <v>881</v>
      </c>
      <c r="M12" s="218" t="s">
        <v>882</v>
      </c>
      <c r="N12" s="218" t="s">
        <v>883</v>
      </c>
      <c r="O12" s="317" t="s">
        <v>884</v>
      </c>
      <c r="P12" s="218" t="s">
        <v>885</v>
      </c>
      <c r="Q12" s="317" t="s">
        <v>886</v>
      </c>
      <c r="R12" s="317" t="s">
        <v>887</v>
      </c>
      <c r="S12" s="534" t="s">
        <v>888</v>
      </c>
      <c r="T12" s="532" t="s">
        <v>889</v>
      </c>
      <c r="U12" s="218">
        <f t="shared" si="0"/>
        <v>16802</v>
      </c>
    </row>
    <row r="13" spans="1:21" ht="12" customHeight="1">
      <c r="A13" s="618" t="s">
        <v>93</v>
      </c>
      <c r="B13" s="619"/>
      <c r="C13" s="619"/>
      <c r="D13" s="317" t="s">
        <v>890</v>
      </c>
      <c r="E13" s="318"/>
      <c r="F13" s="319" t="s">
        <v>891</v>
      </c>
      <c r="G13" s="317" t="s">
        <v>878</v>
      </c>
      <c r="H13" s="218" t="s">
        <v>892</v>
      </c>
      <c r="I13" s="317" t="s">
        <v>893</v>
      </c>
      <c r="J13" s="317" t="s">
        <v>894</v>
      </c>
      <c r="K13" s="321" t="s">
        <v>726</v>
      </c>
      <c r="L13" s="317" t="s">
        <v>895</v>
      </c>
      <c r="M13" s="218" t="s">
        <v>896</v>
      </c>
      <c r="N13" s="218" t="s">
        <v>897</v>
      </c>
      <c r="O13" s="317" t="s">
        <v>898</v>
      </c>
      <c r="P13" s="218" t="s">
        <v>899</v>
      </c>
      <c r="Q13" s="317" t="s">
        <v>900</v>
      </c>
      <c r="R13" s="317" t="s">
        <v>901</v>
      </c>
      <c r="S13" s="534" t="s">
        <v>902</v>
      </c>
      <c r="T13" s="532" t="s">
        <v>903</v>
      </c>
      <c r="U13" s="218">
        <f t="shared" si="0"/>
        <v>6532</v>
      </c>
    </row>
    <row r="14" spans="1:21" ht="12" customHeight="1">
      <c r="A14" s="618" t="s">
        <v>94</v>
      </c>
      <c r="B14" s="619"/>
      <c r="C14" s="619"/>
      <c r="D14" s="317" t="s">
        <v>904</v>
      </c>
      <c r="E14" s="318"/>
      <c r="F14" s="319" t="s">
        <v>905</v>
      </c>
      <c r="G14" s="317" t="s">
        <v>906</v>
      </c>
      <c r="H14" s="218" t="s">
        <v>907</v>
      </c>
      <c r="I14" s="218" t="s">
        <v>908</v>
      </c>
      <c r="J14" s="317" t="s">
        <v>909</v>
      </c>
      <c r="K14" s="321" t="s">
        <v>910</v>
      </c>
      <c r="L14" s="317" t="s">
        <v>911</v>
      </c>
      <c r="M14" s="218" t="s">
        <v>912</v>
      </c>
      <c r="N14" s="218" t="s">
        <v>913</v>
      </c>
      <c r="O14" s="317" t="s">
        <v>914</v>
      </c>
      <c r="P14" s="218" t="s">
        <v>915</v>
      </c>
      <c r="Q14" s="218" t="s">
        <v>916</v>
      </c>
      <c r="R14" s="317" t="s">
        <v>917</v>
      </c>
      <c r="S14" s="534" t="s">
        <v>918</v>
      </c>
      <c r="T14" s="532" t="s">
        <v>919</v>
      </c>
      <c r="U14" s="218">
        <f t="shared" si="0"/>
        <v>7612</v>
      </c>
    </row>
    <row r="15" spans="1:21" ht="12" customHeight="1">
      <c r="A15" s="618" t="s">
        <v>96</v>
      </c>
      <c r="B15" s="619"/>
      <c r="C15" s="619"/>
      <c r="D15" s="317" t="s">
        <v>920</v>
      </c>
      <c r="E15" s="318"/>
      <c r="F15" s="319" t="s">
        <v>921</v>
      </c>
      <c r="G15" s="218" t="s">
        <v>922</v>
      </c>
      <c r="H15" s="218" t="s">
        <v>923</v>
      </c>
      <c r="I15" s="218" t="s">
        <v>924</v>
      </c>
      <c r="J15" s="218" t="s">
        <v>925</v>
      </c>
      <c r="K15" s="321" t="s">
        <v>926</v>
      </c>
      <c r="L15" s="317" t="s">
        <v>927</v>
      </c>
      <c r="M15" s="218" t="s">
        <v>855</v>
      </c>
      <c r="N15" s="218" t="s">
        <v>918</v>
      </c>
      <c r="O15" s="218" t="s">
        <v>928</v>
      </c>
      <c r="P15" s="218" t="s">
        <v>929</v>
      </c>
      <c r="Q15" s="218" t="s">
        <v>930</v>
      </c>
      <c r="R15" s="218" t="s">
        <v>730</v>
      </c>
      <c r="S15" s="534" t="s">
        <v>931</v>
      </c>
      <c r="T15" s="532" t="s">
        <v>932</v>
      </c>
      <c r="U15" s="218">
        <f t="shared" si="0"/>
        <v>2008</v>
      </c>
    </row>
    <row r="16" spans="1:21" ht="12" customHeight="1">
      <c r="A16" s="618" t="s">
        <v>97</v>
      </c>
      <c r="B16" s="619"/>
      <c r="C16" s="619"/>
      <c r="D16" s="218" t="s">
        <v>933</v>
      </c>
      <c r="E16" s="318"/>
      <c r="F16" s="319" t="s">
        <v>629</v>
      </c>
      <c r="G16" s="218" t="s">
        <v>934</v>
      </c>
      <c r="H16" s="218" t="s">
        <v>79</v>
      </c>
      <c r="I16" s="218" t="s">
        <v>717</v>
      </c>
      <c r="J16" s="218" t="s">
        <v>935</v>
      </c>
      <c r="K16" s="321" t="s">
        <v>686</v>
      </c>
      <c r="L16" s="218" t="s">
        <v>936</v>
      </c>
      <c r="M16" s="218" t="s">
        <v>713</v>
      </c>
      <c r="N16" s="218" t="s">
        <v>937</v>
      </c>
      <c r="O16" s="218" t="s">
        <v>640</v>
      </c>
      <c r="P16" s="218" t="s">
        <v>432</v>
      </c>
      <c r="Q16" s="218" t="s">
        <v>466</v>
      </c>
      <c r="R16" s="218" t="s">
        <v>938</v>
      </c>
      <c r="S16" s="534" t="s">
        <v>713</v>
      </c>
      <c r="T16" s="319" t="s">
        <v>268</v>
      </c>
      <c r="U16" s="218">
        <f t="shared" si="0"/>
        <v>473</v>
      </c>
    </row>
    <row r="17" spans="1:21" ht="12" customHeight="1" thickBot="1">
      <c r="A17" s="628" t="s">
        <v>98</v>
      </c>
      <c r="B17" s="629"/>
      <c r="C17" s="629"/>
      <c r="D17" s="546" t="s">
        <v>939</v>
      </c>
      <c r="E17" s="318"/>
      <c r="F17" s="319" t="s">
        <v>940</v>
      </c>
      <c r="G17" s="218" t="s">
        <v>779</v>
      </c>
      <c r="H17" s="218" t="s">
        <v>941</v>
      </c>
      <c r="I17" s="218" t="s">
        <v>79</v>
      </c>
      <c r="J17" s="218" t="s">
        <v>942</v>
      </c>
      <c r="K17" s="321" t="s">
        <v>81</v>
      </c>
      <c r="L17" s="529" t="s">
        <v>943</v>
      </c>
      <c r="M17" s="530" t="s">
        <v>79</v>
      </c>
      <c r="N17" s="530" t="s">
        <v>944</v>
      </c>
      <c r="O17" s="218" t="s">
        <v>945</v>
      </c>
      <c r="P17" s="218" t="s">
        <v>874</v>
      </c>
      <c r="Q17" s="218" t="s">
        <v>946</v>
      </c>
      <c r="R17" s="218" t="s">
        <v>855</v>
      </c>
      <c r="S17" s="535" t="s">
        <v>79</v>
      </c>
      <c r="T17" s="533" t="s">
        <v>434</v>
      </c>
      <c r="U17" s="530">
        <f t="shared" si="0"/>
        <v>177</v>
      </c>
    </row>
    <row r="18" spans="1:21">
      <c r="A18" s="46" t="s">
        <v>100</v>
      </c>
      <c r="B18" s="47" t="s">
        <v>101</v>
      </c>
      <c r="C18" s="47" t="s">
        <v>108</v>
      </c>
      <c r="D18" s="320">
        <f>(D9+D10+D11)</f>
        <v>8332</v>
      </c>
      <c r="E18" s="220">
        <f t="shared" ref="E18:I18" si="1">(E9+E10+E11)</f>
        <v>0</v>
      </c>
      <c r="F18" s="220">
        <f t="shared" si="1"/>
        <v>459</v>
      </c>
      <c r="G18" s="220">
        <f t="shared" si="1"/>
        <v>90</v>
      </c>
      <c r="H18" s="220">
        <f t="shared" si="1"/>
        <v>108</v>
      </c>
      <c r="I18" s="220">
        <f t="shared" si="1"/>
        <v>91</v>
      </c>
      <c r="J18" s="220">
        <f t="shared" ref="J18" si="2">(J9+J10+J11)</f>
        <v>4123</v>
      </c>
      <c r="K18" s="221">
        <f>(K9+K10+K11)</f>
        <v>38</v>
      </c>
      <c r="L18" s="320">
        <f>(L9+L10+L11)</f>
        <v>181</v>
      </c>
      <c r="M18" s="220">
        <f t="shared" ref="M18:R18" si="3">(M9+M10+M11)</f>
        <v>145</v>
      </c>
      <c r="N18" s="220">
        <f t="shared" si="3"/>
        <v>130</v>
      </c>
      <c r="O18" s="220">
        <f t="shared" si="3"/>
        <v>159</v>
      </c>
      <c r="P18" s="220">
        <f t="shared" si="3"/>
        <v>164</v>
      </c>
      <c r="Q18" s="220">
        <f t="shared" si="3"/>
        <v>333</v>
      </c>
      <c r="R18" s="220">
        <f t="shared" si="3"/>
        <v>306</v>
      </c>
      <c r="S18" s="220">
        <f>(S9+S10+S11)</f>
        <v>96</v>
      </c>
      <c r="T18" s="536">
        <f t="shared" ref="T18:U18" si="4">(T9+T10+T11)</f>
        <v>407</v>
      </c>
      <c r="U18" s="220">
        <f t="shared" si="4"/>
        <v>1502</v>
      </c>
    </row>
    <row r="19" spans="1:21">
      <c r="A19" s="48" t="s">
        <v>102</v>
      </c>
      <c r="B19" s="271" t="s">
        <v>101</v>
      </c>
      <c r="C19" s="271" t="s">
        <v>108</v>
      </c>
      <c r="D19" s="219">
        <f>(D15+D16+D17)</f>
        <v>20644</v>
      </c>
      <c r="E19" s="219">
        <f t="shared" ref="E19:I19" si="5">(E15+E16+E17)</f>
        <v>0</v>
      </c>
      <c r="F19" s="219">
        <f t="shared" si="5"/>
        <v>967</v>
      </c>
      <c r="G19" s="219">
        <f t="shared" si="5"/>
        <v>375</v>
      </c>
      <c r="H19" s="219">
        <f t="shared" si="5"/>
        <v>222</v>
      </c>
      <c r="I19" s="219">
        <f t="shared" si="5"/>
        <v>111</v>
      </c>
      <c r="J19" s="219">
        <f t="shared" ref="J19" si="6">(J15+J16+J17)</f>
        <v>12173</v>
      </c>
      <c r="K19" s="222">
        <f>(K15+K16+K17)</f>
        <v>396</v>
      </c>
      <c r="L19" s="219">
        <f>(L15+L16+L17)</f>
        <v>316</v>
      </c>
      <c r="M19" s="219">
        <f t="shared" ref="M19:R19" si="7">(M15+M16+M17)</f>
        <v>75</v>
      </c>
      <c r="N19" s="219">
        <f t="shared" si="7"/>
        <v>463</v>
      </c>
      <c r="O19" s="219">
        <f t="shared" si="7"/>
        <v>357</v>
      </c>
      <c r="P19" s="219">
        <f t="shared" si="7"/>
        <v>482</v>
      </c>
      <c r="Q19" s="219">
        <f t="shared" si="7"/>
        <v>749</v>
      </c>
      <c r="R19" s="219">
        <f t="shared" si="7"/>
        <v>547</v>
      </c>
      <c r="S19" s="219">
        <f>(S15+S16+S17)</f>
        <v>94</v>
      </c>
      <c r="T19" s="537">
        <f t="shared" ref="T19:U19" si="8">(T15+T16+T17)</f>
        <v>659</v>
      </c>
      <c r="U19" s="219">
        <f t="shared" si="8"/>
        <v>2658</v>
      </c>
    </row>
    <row r="20" spans="1:21" ht="15.75" thickBot="1">
      <c r="A20" s="624" t="s">
        <v>103</v>
      </c>
      <c r="B20" s="625"/>
      <c r="C20" s="49" t="s">
        <v>108</v>
      </c>
      <c r="D20" s="223">
        <f>D18+D19</f>
        <v>28976</v>
      </c>
      <c r="E20" s="223">
        <f t="shared" ref="E20:I20" si="9">E18+E19</f>
        <v>0</v>
      </c>
      <c r="F20" s="223">
        <f t="shared" si="9"/>
        <v>1426</v>
      </c>
      <c r="G20" s="223">
        <f t="shared" si="9"/>
        <v>465</v>
      </c>
      <c r="H20" s="223">
        <f t="shared" si="9"/>
        <v>330</v>
      </c>
      <c r="I20" s="223">
        <f t="shared" si="9"/>
        <v>202</v>
      </c>
      <c r="J20" s="223">
        <f t="shared" ref="J20" si="10">J18+J19</f>
        <v>16296</v>
      </c>
      <c r="K20" s="224">
        <f>K18+K19</f>
        <v>434</v>
      </c>
      <c r="L20" s="223">
        <f>L18+L19</f>
        <v>497</v>
      </c>
      <c r="M20" s="223">
        <f t="shared" ref="M20:R20" si="11">M18+M19</f>
        <v>220</v>
      </c>
      <c r="N20" s="223">
        <f t="shared" si="11"/>
        <v>593</v>
      </c>
      <c r="O20" s="223">
        <f t="shared" si="11"/>
        <v>516</v>
      </c>
      <c r="P20" s="223">
        <f t="shared" si="11"/>
        <v>646</v>
      </c>
      <c r="Q20" s="223">
        <f t="shared" si="11"/>
        <v>1082</v>
      </c>
      <c r="R20" s="223">
        <f t="shared" si="11"/>
        <v>853</v>
      </c>
      <c r="S20" s="539">
        <f>S18+S19</f>
        <v>190</v>
      </c>
      <c r="T20" s="538">
        <f t="shared" ref="T20:U20" si="12">T18+T19</f>
        <v>1066</v>
      </c>
      <c r="U20" s="223">
        <f t="shared" si="12"/>
        <v>4160</v>
      </c>
    </row>
    <row r="21" spans="1:21">
      <c r="A21" s="46" t="s">
        <v>100</v>
      </c>
      <c r="B21" s="47" t="s">
        <v>106</v>
      </c>
      <c r="C21" s="47" t="s">
        <v>107</v>
      </c>
      <c r="D21" s="220">
        <f>(D10+D11)</f>
        <v>1852</v>
      </c>
      <c r="E21" s="220">
        <f t="shared" ref="E21:I21" si="13">(E10+E11)</f>
        <v>0</v>
      </c>
      <c r="F21" s="220">
        <f t="shared" si="13"/>
        <v>46</v>
      </c>
      <c r="G21" s="220">
        <f t="shared" si="13"/>
        <v>31</v>
      </c>
      <c r="H21" s="220">
        <f t="shared" si="13"/>
        <v>58</v>
      </c>
      <c r="I21" s="220">
        <f t="shared" si="13"/>
        <v>36</v>
      </c>
      <c r="J21" s="220">
        <f t="shared" ref="J21" si="14">(J10+J11)</f>
        <v>1030</v>
      </c>
      <c r="K21" s="221">
        <f>(K10+K11)</f>
        <v>23</v>
      </c>
      <c r="L21" s="220">
        <f>(L10+L11)</f>
        <v>0</v>
      </c>
      <c r="M21" s="220">
        <f t="shared" ref="M21:R21" si="15">(M10+M11)</f>
        <v>5</v>
      </c>
      <c r="N21" s="220">
        <f t="shared" si="15"/>
        <v>0</v>
      </c>
      <c r="O21" s="220">
        <f t="shared" si="15"/>
        <v>26</v>
      </c>
      <c r="P21" s="220">
        <f t="shared" si="15"/>
        <v>27</v>
      </c>
      <c r="Q21" s="220">
        <f t="shared" si="15"/>
        <v>88</v>
      </c>
      <c r="R21" s="220">
        <f t="shared" si="15"/>
        <v>21</v>
      </c>
      <c r="S21" s="220">
        <f>(S10+S11)</f>
        <v>12</v>
      </c>
      <c r="T21" s="540">
        <f t="shared" ref="T21:U21" si="16">(T10+T11)</f>
        <v>99</v>
      </c>
      <c r="U21" s="220">
        <f t="shared" si="16"/>
        <v>350</v>
      </c>
    </row>
    <row r="22" spans="1:21">
      <c r="A22" s="48" t="s">
        <v>102</v>
      </c>
      <c r="B22" s="271" t="s">
        <v>106</v>
      </c>
      <c r="C22" s="271" t="s">
        <v>107</v>
      </c>
      <c r="D22" s="219">
        <f>(D16+D17)</f>
        <v>7211</v>
      </c>
      <c r="E22" s="219">
        <f t="shared" ref="E22:I22" si="17">(E16+E17)</f>
        <v>0</v>
      </c>
      <c r="F22" s="219">
        <f t="shared" si="17"/>
        <v>170</v>
      </c>
      <c r="G22" s="219">
        <f t="shared" si="17"/>
        <v>105</v>
      </c>
      <c r="H22" s="219">
        <f t="shared" si="17"/>
        <v>10</v>
      </c>
      <c r="I22" s="219">
        <f t="shared" si="17"/>
        <v>8</v>
      </c>
      <c r="J22" s="219">
        <f t="shared" ref="J22" si="18">(J16+J17)</f>
        <v>4980</v>
      </c>
      <c r="K22" s="222">
        <f>(K16+K17)</f>
        <v>134</v>
      </c>
      <c r="L22" s="219">
        <f>(L16+L17)</f>
        <v>157</v>
      </c>
      <c r="M22" s="219">
        <f t="shared" ref="M22:R22" si="19">(M16+M17)</f>
        <v>16</v>
      </c>
      <c r="N22" s="219">
        <f t="shared" si="19"/>
        <v>207</v>
      </c>
      <c r="O22" s="219">
        <f t="shared" si="19"/>
        <v>105</v>
      </c>
      <c r="P22" s="219">
        <f t="shared" si="19"/>
        <v>105</v>
      </c>
      <c r="Q22" s="219">
        <f t="shared" si="19"/>
        <v>168</v>
      </c>
      <c r="R22" s="219">
        <f t="shared" si="19"/>
        <v>260</v>
      </c>
      <c r="S22" s="219">
        <f>(S16+S17)</f>
        <v>16</v>
      </c>
      <c r="T22" s="537">
        <f t="shared" ref="T22:U22" si="20">(T16+T17)</f>
        <v>120</v>
      </c>
      <c r="U22" s="219">
        <f t="shared" si="20"/>
        <v>650</v>
      </c>
    </row>
    <row r="23" spans="1:21" ht="15.75" thickBot="1">
      <c r="A23" s="626" t="s">
        <v>109</v>
      </c>
      <c r="B23" s="627"/>
      <c r="C23" s="373" t="s">
        <v>107</v>
      </c>
      <c r="D23" s="223">
        <f>D21+D22</f>
        <v>9063</v>
      </c>
      <c r="E23" s="223">
        <f t="shared" ref="E23" si="21">E21+E22</f>
        <v>0</v>
      </c>
      <c r="F23" s="223">
        <f t="shared" ref="F23" si="22">F21+F22</f>
        <v>216</v>
      </c>
      <c r="G23" s="223">
        <f t="shared" ref="G23" si="23">G21+G22</f>
        <v>136</v>
      </c>
      <c r="H23" s="223">
        <f t="shared" ref="H23:J23" si="24">H21+H22</f>
        <v>68</v>
      </c>
      <c r="I23" s="223">
        <f t="shared" ref="I23" si="25">I21+I22</f>
        <v>44</v>
      </c>
      <c r="J23" s="223">
        <f t="shared" si="24"/>
        <v>6010</v>
      </c>
      <c r="K23" s="374">
        <f t="shared" ref="K23" si="26">K21+K22</f>
        <v>157</v>
      </c>
      <c r="L23" s="223">
        <f>L21+L22</f>
        <v>157</v>
      </c>
      <c r="M23" s="223">
        <f t="shared" ref="M23:S23" si="27">M21+M22</f>
        <v>21</v>
      </c>
      <c r="N23" s="223">
        <f t="shared" si="27"/>
        <v>207</v>
      </c>
      <c r="O23" s="223">
        <f t="shared" si="27"/>
        <v>131</v>
      </c>
      <c r="P23" s="223">
        <f t="shared" si="27"/>
        <v>132</v>
      </c>
      <c r="Q23" s="223">
        <f t="shared" si="27"/>
        <v>256</v>
      </c>
      <c r="R23" s="223">
        <f t="shared" si="27"/>
        <v>281</v>
      </c>
      <c r="S23" s="374">
        <f t="shared" si="27"/>
        <v>28</v>
      </c>
      <c r="T23" s="223">
        <f t="shared" ref="T23:U23" si="28">T21+T22</f>
        <v>219</v>
      </c>
      <c r="U23" s="223">
        <f t="shared" si="28"/>
        <v>1000</v>
      </c>
    </row>
    <row r="24" spans="1:21" s="50" customFormat="1" ht="16.5" thickTop="1" thickBot="1">
      <c r="A24" s="622" t="s">
        <v>104</v>
      </c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1"/>
      <c r="M24" s="621"/>
      <c r="N24" s="542"/>
      <c r="O24" s="542"/>
      <c r="P24" s="542"/>
      <c r="Q24" s="542"/>
      <c r="R24" s="542"/>
      <c r="S24" s="543"/>
      <c r="T24" s="544"/>
      <c r="U24" s="545"/>
    </row>
    <row r="25" spans="1:21" ht="15.75" thickTop="1"/>
  </sheetData>
  <mergeCells count="20">
    <mergeCell ref="L24:M24"/>
    <mergeCell ref="A8:C8"/>
    <mergeCell ref="A9:C9"/>
    <mergeCell ref="A10:C10"/>
    <mergeCell ref="A11:C11"/>
    <mergeCell ref="A12:C12"/>
    <mergeCell ref="A13:C13"/>
    <mergeCell ref="A24:K24"/>
    <mergeCell ref="A20:B20"/>
    <mergeCell ref="A23:B23"/>
    <mergeCell ref="A17:C17"/>
    <mergeCell ref="A14:C14"/>
    <mergeCell ref="A15:C15"/>
    <mergeCell ref="A16:C16"/>
    <mergeCell ref="A2:C2"/>
    <mergeCell ref="A3:C3"/>
    <mergeCell ref="A7:C7"/>
    <mergeCell ref="D4:E4"/>
    <mergeCell ref="A5:C5"/>
    <mergeCell ref="A6:C6"/>
  </mergeCells>
  <hyperlinks>
    <hyperlink ref="A24" r:id="rId1"/>
  </hyperlinks>
  <pageMargins left="0.7" right="0.7" top="0.75" bottom="0.75" header="0.3" footer="0.3"/>
  <pageSetup scale="61" fitToHeight="0" orientation="landscape" horizontalDpi="300" verticalDpi="300" r:id="rId2"/>
  <headerFooter>
    <oddHeader>&amp;L5th Cycle Housing Element Data Package&amp;CFresno County and the Cities Within</oddHeader>
    <oddFooter>&amp;L&amp;A&amp;C&amp;"-,Bold"HCD-Housing Policy&amp;RPage &amp;P</oddFooter>
  </headerFooter>
  <colBreaks count="1" manualBreakCount="1">
    <brk id="8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06"/>
  <sheetViews>
    <sheetView showGridLines="0" zoomScaleNormal="100" zoomScaleSheetLayoutView="55" workbookViewId="0">
      <selection activeCell="D17" sqref="D17"/>
    </sheetView>
  </sheetViews>
  <sheetFormatPr defaultRowHeight="15" customHeight="1"/>
  <cols>
    <col min="1" max="1" width="31.140625" style="501" customWidth="1"/>
    <col min="2" max="2" width="9.85546875" style="432" customWidth="1"/>
    <col min="3" max="3" width="10.42578125" style="433" customWidth="1"/>
    <col min="4" max="4" width="8.28515625" style="433" customWidth="1"/>
    <col min="5" max="5" width="11.42578125" style="434" customWidth="1"/>
    <col min="6" max="7" width="10.85546875" style="434" customWidth="1"/>
    <col min="8" max="8" width="16" style="434" customWidth="1"/>
    <col min="9" max="9" width="10.5703125" style="434" customWidth="1"/>
    <col min="10" max="11" width="9.140625" style="434"/>
    <col min="12" max="12" width="11.140625" style="434" customWidth="1"/>
    <col min="13" max="13" width="10.85546875" style="434" customWidth="1"/>
    <col min="14" max="14" width="9.140625" style="434"/>
    <col min="15" max="15" width="16.42578125" style="434" customWidth="1"/>
    <col min="16" max="16" width="10.140625" style="434" customWidth="1"/>
    <col min="17" max="18" width="9.140625" style="434"/>
    <col min="19" max="19" width="10.85546875" style="434" customWidth="1"/>
    <col min="20" max="20" width="11.42578125" style="434" customWidth="1"/>
    <col min="21" max="21" width="9.140625" style="434"/>
    <col min="22" max="22" width="15.7109375" style="434" customWidth="1"/>
    <col min="23" max="23" width="10.140625" style="434" customWidth="1"/>
    <col min="24" max="24" width="9.85546875" style="434" customWidth="1"/>
    <col min="25" max="25" width="9.140625" style="434"/>
    <col min="26" max="26" width="11.140625" style="434" customWidth="1"/>
    <col min="27" max="27" width="11.28515625" style="434" customWidth="1"/>
    <col min="28" max="28" width="9.140625" style="434"/>
    <col min="29" max="29" width="16.7109375" style="434" customWidth="1"/>
    <col min="30" max="35" width="9.140625" style="434"/>
    <col min="36" max="36" width="16.85546875" style="434" customWidth="1"/>
    <col min="37" max="37" width="10.85546875" style="434" customWidth="1"/>
    <col min="38" max="39" width="9.140625" style="434"/>
    <col min="40" max="40" width="11.140625" style="434" customWidth="1"/>
    <col min="41" max="41" width="11" style="434" customWidth="1"/>
    <col min="42" max="42" width="9.140625" style="434"/>
    <col min="43" max="43" width="15.7109375" style="434" customWidth="1"/>
    <col min="44" max="44" width="10.140625" style="434" customWidth="1"/>
    <col min="45" max="46" width="9.140625" style="434"/>
    <col min="47" max="47" width="12.42578125" style="434" customWidth="1"/>
    <col min="48" max="48" width="10.85546875" style="434" customWidth="1"/>
    <col min="49" max="49" width="9.140625" style="434"/>
    <col min="50" max="50" width="15.85546875" style="434" customWidth="1"/>
    <col min="51" max="16384" width="9.140625" style="434"/>
  </cols>
  <sheetData>
    <row r="1" spans="1:120" ht="19.5" thickBot="1">
      <c r="A1" s="431" t="s">
        <v>110</v>
      </c>
    </row>
    <row r="2" spans="1:120" s="436" customFormat="1" ht="36" customHeight="1" thickBot="1">
      <c r="A2" s="435" t="s">
        <v>490</v>
      </c>
      <c r="B2" s="633" t="s">
        <v>303</v>
      </c>
      <c r="C2" s="634"/>
      <c r="D2" s="634"/>
      <c r="E2" s="634"/>
      <c r="F2" s="634"/>
      <c r="G2" s="634"/>
      <c r="H2" s="635"/>
      <c r="I2" s="633" t="s">
        <v>303</v>
      </c>
      <c r="J2" s="634"/>
      <c r="K2" s="634"/>
      <c r="L2" s="634"/>
      <c r="M2" s="634"/>
      <c r="N2" s="634"/>
      <c r="O2" s="635"/>
      <c r="P2" s="633" t="s">
        <v>303</v>
      </c>
      <c r="Q2" s="634"/>
      <c r="R2" s="634"/>
      <c r="S2" s="634"/>
      <c r="T2" s="634"/>
      <c r="U2" s="634"/>
      <c r="V2" s="635"/>
      <c r="W2" s="633" t="s">
        <v>303</v>
      </c>
      <c r="X2" s="634"/>
      <c r="Y2" s="634"/>
      <c r="Z2" s="634"/>
      <c r="AA2" s="634"/>
      <c r="AB2" s="634"/>
      <c r="AC2" s="635"/>
      <c r="AD2" s="633" t="s">
        <v>303</v>
      </c>
      <c r="AE2" s="634"/>
      <c r="AF2" s="634"/>
      <c r="AG2" s="634"/>
      <c r="AH2" s="634"/>
      <c r="AI2" s="634"/>
      <c r="AJ2" s="635"/>
      <c r="AK2" s="633" t="s">
        <v>303</v>
      </c>
      <c r="AL2" s="634"/>
      <c r="AM2" s="634"/>
      <c r="AN2" s="634"/>
      <c r="AO2" s="634"/>
      <c r="AP2" s="634"/>
      <c r="AQ2" s="635"/>
      <c r="AR2" s="633" t="s">
        <v>303</v>
      </c>
      <c r="AS2" s="634"/>
      <c r="AT2" s="634"/>
      <c r="AU2" s="634"/>
      <c r="AV2" s="634"/>
      <c r="AW2" s="634"/>
      <c r="AX2" s="635"/>
      <c r="AY2" s="633" t="s">
        <v>303</v>
      </c>
      <c r="AZ2" s="634"/>
      <c r="BA2" s="634"/>
      <c r="BB2" s="634"/>
      <c r="BC2" s="634"/>
      <c r="BD2" s="634"/>
      <c r="BE2" s="635"/>
      <c r="BF2" s="633" t="s">
        <v>303</v>
      </c>
      <c r="BG2" s="634"/>
      <c r="BH2" s="634"/>
      <c r="BI2" s="634"/>
      <c r="BJ2" s="634"/>
      <c r="BK2" s="634"/>
      <c r="BL2" s="635"/>
      <c r="BM2" s="633" t="s">
        <v>303</v>
      </c>
      <c r="BN2" s="634"/>
      <c r="BO2" s="634"/>
      <c r="BP2" s="634"/>
      <c r="BQ2" s="634"/>
      <c r="BR2" s="634"/>
      <c r="BS2" s="635"/>
      <c r="BT2" s="633" t="s">
        <v>303</v>
      </c>
      <c r="BU2" s="634"/>
      <c r="BV2" s="634"/>
      <c r="BW2" s="634"/>
      <c r="BX2" s="634"/>
      <c r="BY2" s="634"/>
      <c r="BZ2" s="635"/>
      <c r="CA2" s="633" t="s">
        <v>303</v>
      </c>
      <c r="CB2" s="634"/>
      <c r="CC2" s="634"/>
      <c r="CD2" s="634"/>
      <c r="CE2" s="634"/>
      <c r="CF2" s="634"/>
      <c r="CG2" s="635"/>
      <c r="CH2" s="633" t="s">
        <v>303</v>
      </c>
      <c r="CI2" s="634"/>
      <c r="CJ2" s="634"/>
      <c r="CK2" s="634"/>
      <c r="CL2" s="634"/>
      <c r="CM2" s="634"/>
      <c r="CN2" s="635"/>
      <c r="CO2" s="633" t="s">
        <v>303</v>
      </c>
      <c r="CP2" s="634"/>
      <c r="CQ2" s="634"/>
      <c r="CR2" s="634"/>
      <c r="CS2" s="634"/>
      <c r="CT2" s="634"/>
      <c r="CU2" s="635"/>
      <c r="CV2" s="633" t="s">
        <v>303</v>
      </c>
      <c r="CW2" s="634"/>
      <c r="CX2" s="634"/>
      <c r="CY2" s="634"/>
      <c r="CZ2" s="634"/>
      <c r="DA2" s="634"/>
      <c r="DB2" s="635"/>
      <c r="DC2" s="633" t="s">
        <v>303</v>
      </c>
      <c r="DD2" s="634"/>
      <c r="DE2" s="634"/>
      <c r="DF2" s="634"/>
      <c r="DG2" s="634"/>
      <c r="DH2" s="634"/>
      <c r="DI2" s="635"/>
      <c r="DJ2" s="633" t="s">
        <v>303</v>
      </c>
      <c r="DK2" s="634"/>
      <c r="DL2" s="634"/>
      <c r="DM2" s="634"/>
      <c r="DN2" s="634"/>
      <c r="DO2" s="634"/>
      <c r="DP2" s="635"/>
    </row>
    <row r="3" spans="1:120" s="438" customFormat="1" ht="18.75" customHeight="1" thickBot="1">
      <c r="A3" s="437">
        <v>57900</v>
      </c>
      <c r="B3" s="636" t="s">
        <v>947</v>
      </c>
      <c r="C3" s="637"/>
      <c r="D3" s="637"/>
      <c r="E3" s="637"/>
      <c r="F3" s="637"/>
      <c r="G3" s="637"/>
      <c r="H3" s="638"/>
      <c r="I3" s="639" t="s">
        <v>521</v>
      </c>
      <c r="J3" s="631"/>
      <c r="K3" s="631"/>
      <c r="L3" s="631"/>
      <c r="M3" s="631"/>
      <c r="N3" s="631"/>
      <c r="O3" s="632"/>
      <c r="P3" s="639" t="s">
        <v>522</v>
      </c>
      <c r="Q3" s="639"/>
      <c r="R3" s="639"/>
      <c r="S3" s="639"/>
      <c r="T3" s="639"/>
      <c r="U3" s="639"/>
      <c r="V3" s="640"/>
      <c r="W3" s="630" t="s">
        <v>523</v>
      </c>
      <c r="X3" s="631"/>
      <c r="Y3" s="631"/>
      <c r="Z3" s="631"/>
      <c r="AA3" s="631"/>
      <c r="AB3" s="631"/>
      <c r="AC3" s="632"/>
      <c r="AD3" s="639" t="s">
        <v>524</v>
      </c>
      <c r="AE3" s="639"/>
      <c r="AF3" s="639"/>
      <c r="AG3" s="639"/>
      <c r="AH3" s="639"/>
      <c r="AI3" s="639"/>
      <c r="AJ3" s="640"/>
      <c r="AK3" s="639" t="s">
        <v>525</v>
      </c>
      <c r="AL3" s="631"/>
      <c r="AM3" s="631"/>
      <c r="AN3" s="631"/>
      <c r="AO3" s="631"/>
      <c r="AP3" s="631"/>
      <c r="AQ3" s="632"/>
      <c r="AR3" s="630" t="s">
        <v>526</v>
      </c>
      <c r="AS3" s="631"/>
      <c r="AT3" s="631"/>
      <c r="AU3" s="631"/>
      <c r="AV3" s="631"/>
      <c r="AW3" s="631"/>
      <c r="AX3" s="641"/>
      <c r="AY3" s="639" t="s">
        <v>527</v>
      </c>
      <c r="AZ3" s="631"/>
      <c r="BA3" s="631"/>
      <c r="BB3" s="631"/>
      <c r="BC3" s="631"/>
      <c r="BD3" s="631"/>
      <c r="BE3" s="632"/>
      <c r="BF3" s="630" t="s">
        <v>528</v>
      </c>
      <c r="BG3" s="631"/>
      <c r="BH3" s="631"/>
      <c r="BI3" s="631"/>
      <c r="BJ3" s="631"/>
      <c r="BK3" s="631"/>
      <c r="BL3" s="641"/>
      <c r="BM3" s="639" t="s">
        <v>529</v>
      </c>
      <c r="BN3" s="631"/>
      <c r="BO3" s="631"/>
      <c r="BP3" s="631"/>
      <c r="BQ3" s="631"/>
      <c r="BR3" s="631"/>
      <c r="BS3" s="632"/>
      <c r="BT3" s="630" t="s">
        <v>948</v>
      </c>
      <c r="BU3" s="631"/>
      <c r="BV3" s="631"/>
      <c r="BW3" s="631"/>
      <c r="BX3" s="631"/>
      <c r="BY3" s="631"/>
      <c r="BZ3" s="641"/>
      <c r="CA3" s="639" t="s">
        <v>531</v>
      </c>
      <c r="CB3" s="631"/>
      <c r="CC3" s="631"/>
      <c r="CD3" s="631"/>
      <c r="CE3" s="631"/>
      <c r="CF3" s="631"/>
      <c r="CG3" s="632"/>
      <c r="CH3" s="630" t="s">
        <v>532</v>
      </c>
      <c r="CI3" s="631"/>
      <c r="CJ3" s="631"/>
      <c r="CK3" s="631"/>
      <c r="CL3" s="631"/>
      <c r="CM3" s="631"/>
      <c r="CN3" s="641"/>
      <c r="CO3" s="630" t="s">
        <v>533</v>
      </c>
      <c r="CP3" s="631"/>
      <c r="CQ3" s="631"/>
      <c r="CR3" s="631"/>
      <c r="CS3" s="631"/>
      <c r="CT3" s="631"/>
      <c r="CU3" s="641"/>
      <c r="CV3" s="630" t="s">
        <v>534</v>
      </c>
      <c r="CW3" s="631"/>
      <c r="CX3" s="631"/>
      <c r="CY3" s="631"/>
      <c r="CZ3" s="631"/>
      <c r="DA3" s="631"/>
      <c r="DB3" s="641"/>
      <c r="DC3" s="630" t="s">
        <v>535</v>
      </c>
      <c r="DD3" s="631"/>
      <c r="DE3" s="631"/>
      <c r="DF3" s="631"/>
      <c r="DG3" s="631"/>
      <c r="DH3" s="631"/>
      <c r="DI3" s="641"/>
      <c r="DJ3" s="630" t="s">
        <v>430</v>
      </c>
      <c r="DK3" s="631"/>
      <c r="DL3" s="631"/>
      <c r="DM3" s="631"/>
      <c r="DN3" s="631"/>
      <c r="DO3" s="631"/>
      <c r="DP3" s="641"/>
    </row>
    <row r="4" spans="1:120" ht="38.25" customHeight="1" thickBot="1">
      <c r="A4" s="439" t="s">
        <v>225</v>
      </c>
      <c r="B4" s="440" t="s">
        <v>226</v>
      </c>
      <c r="C4" s="441" t="s">
        <v>227</v>
      </c>
      <c r="D4" s="442" t="s">
        <v>228</v>
      </c>
      <c r="E4" s="442" t="s">
        <v>229</v>
      </c>
      <c r="F4" s="443" t="s">
        <v>230</v>
      </c>
      <c r="G4" s="444" t="s">
        <v>9</v>
      </c>
      <c r="H4" s="445" t="s">
        <v>231</v>
      </c>
      <c r="I4" s="446" t="s">
        <v>226</v>
      </c>
      <c r="J4" s="447" t="s">
        <v>227</v>
      </c>
      <c r="K4" s="448" t="s">
        <v>228</v>
      </c>
      <c r="L4" s="448" t="s">
        <v>229</v>
      </c>
      <c r="M4" s="449" t="s">
        <v>230</v>
      </c>
      <c r="N4" s="450" t="s">
        <v>9</v>
      </c>
      <c r="O4" s="451" t="s">
        <v>231</v>
      </c>
      <c r="P4" s="446" t="s">
        <v>226</v>
      </c>
      <c r="Q4" s="447" t="s">
        <v>227</v>
      </c>
      <c r="R4" s="448" t="s">
        <v>228</v>
      </c>
      <c r="S4" s="448" t="s">
        <v>229</v>
      </c>
      <c r="T4" s="449" t="s">
        <v>230</v>
      </c>
      <c r="U4" s="450" t="s">
        <v>9</v>
      </c>
      <c r="V4" s="451" t="s">
        <v>231</v>
      </c>
      <c r="W4" s="446" t="s">
        <v>226</v>
      </c>
      <c r="X4" s="447" t="s">
        <v>227</v>
      </c>
      <c r="Y4" s="448" t="s">
        <v>228</v>
      </c>
      <c r="Z4" s="448" t="s">
        <v>229</v>
      </c>
      <c r="AA4" s="452" t="s">
        <v>230</v>
      </c>
      <c r="AB4" s="450" t="s">
        <v>9</v>
      </c>
      <c r="AC4" s="451" t="s">
        <v>231</v>
      </c>
      <c r="AD4" s="446" t="s">
        <v>226</v>
      </c>
      <c r="AE4" s="447" t="s">
        <v>227</v>
      </c>
      <c r="AF4" s="448" t="s">
        <v>228</v>
      </c>
      <c r="AG4" s="448" t="s">
        <v>229</v>
      </c>
      <c r="AH4" s="449" t="s">
        <v>230</v>
      </c>
      <c r="AI4" s="453" t="s">
        <v>9</v>
      </c>
      <c r="AJ4" s="451" t="s">
        <v>231</v>
      </c>
      <c r="AK4" s="446" t="s">
        <v>226</v>
      </c>
      <c r="AL4" s="447" t="s">
        <v>227</v>
      </c>
      <c r="AM4" s="448" t="s">
        <v>228</v>
      </c>
      <c r="AN4" s="448" t="s">
        <v>229</v>
      </c>
      <c r="AO4" s="449" t="s">
        <v>230</v>
      </c>
      <c r="AP4" s="450" t="s">
        <v>9</v>
      </c>
      <c r="AQ4" s="451" t="s">
        <v>231</v>
      </c>
      <c r="AR4" s="446" t="s">
        <v>226</v>
      </c>
      <c r="AS4" s="447" t="s">
        <v>227</v>
      </c>
      <c r="AT4" s="448" t="s">
        <v>228</v>
      </c>
      <c r="AU4" s="448" t="s">
        <v>229</v>
      </c>
      <c r="AV4" s="449" t="s">
        <v>230</v>
      </c>
      <c r="AW4" s="450" t="s">
        <v>9</v>
      </c>
      <c r="AX4" s="454" t="s">
        <v>231</v>
      </c>
      <c r="AY4" s="446" t="s">
        <v>226</v>
      </c>
      <c r="AZ4" s="447" t="s">
        <v>227</v>
      </c>
      <c r="BA4" s="448" t="s">
        <v>228</v>
      </c>
      <c r="BB4" s="448" t="s">
        <v>229</v>
      </c>
      <c r="BC4" s="449" t="s">
        <v>230</v>
      </c>
      <c r="BD4" s="450" t="s">
        <v>9</v>
      </c>
      <c r="BE4" s="454" t="s">
        <v>231</v>
      </c>
      <c r="BF4" s="446" t="s">
        <v>226</v>
      </c>
      <c r="BG4" s="447" t="s">
        <v>227</v>
      </c>
      <c r="BH4" s="448" t="s">
        <v>228</v>
      </c>
      <c r="BI4" s="448" t="s">
        <v>229</v>
      </c>
      <c r="BJ4" s="449" t="s">
        <v>230</v>
      </c>
      <c r="BK4" s="450" t="s">
        <v>9</v>
      </c>
      <c r="BL4" s="454" t="s">
        <v>231</v>
      </c>
      <c r="BM4" s="446" t="s">
        <v>226</v>
      </c>
      <c r="BN4" s="447" t="s">
        <v>227</v>
      </c>
      <c r="BO4" s="448" t="s">
        <v>228</v>
      </c>
      <c r="BP4" s="448" t="s">
        <v>229</v>
      </c>
      <c r="BQ4" s="449" t="s">
        <v>230</v>
      </c>
      <c r="BR4" s="450" t="s">
        <v>9</v>
      </c>
      <c r="BS4" s="454" t="s">
        <v>231</v>
      </c>
      <c r="BT4" s="446" t="s">
        <v>226</v>
      </c>
      <c r="BU4" s="447" t="s">
        <v>227</v>
      </c>
      <c r="BV4" s="448" t="s">
        <v>228</v>
      </c>
      <c r="BW4" s="448" t="s">
        <v>229</v>
      </c>
      <c r="BX4" s="449" t="s">
        <v>230</v>
      </c>
      <c r="BY4" s="450" t="s">
        <v>9</v>
      </c>
      <c r="BZ4" s="454" t="s">
        <v>231</v>
      </c>
      <c r="CA4" s="446" t="s">
        <v>226</v>
      </c>
      <c r="CB4" s="447" t="s">
        <v>227</v>
      </c>
      <c r="CC4" s="448" t="s">
        <v>228</v>
      </c>
      <c r="CD4" s="448" t="s">
        <v>229</v>
      </c>
      <c r="CE4" s="449" t="s">
        <v>230</v>
      </c>
      <c r="CF4" s="450" t="s">
        <v>9</v>
      </c>
      <c r="CG4" s="454" t="s">
        <v>231</v>
      </c>
      <c r="CH4" s="446" t="s">
        <v>226</v>
      </c>
      <c r="CI4" s="447" t="s">
        <v>227</v>
      </c>
      <c r="CJ4" s="448" t="s">
        <v>228</v>
      </c>
      <c r="CK4" s="448" t="s">
        <v>229</v>
      </c>
      <c r="CL4" s="449" t="s">
        <v>230</v>
      </c>
      <c r="CM4" s="450" t="s">
        <v>9</v>
      </c>
      <c r="CN4" s="454" t="s">
        <v>231</v>
      </c>
      <c r="CO4" s="446" t="s">
        <v>226</v>
      </c>
      <c r="CP4" s="447" t="s">
        <v>227</v>
      </c>
      <c r="CQ4" s="448" t="s">
        <v>228</v>
      </c>
      <c r="CR4" s="448" t="s">
        <v>229</v>
      </c>
      <c r="CS4" s="449" t="s">
        <v>230</v>
      </c>
      <c r="CT4" s="450" t="s">
        <v>9</v>
      </c>
      <c r="CU4" s="454" t="s">
        <v>231</v>
      </c>
      <c r="CV4" s="446" t="s">
        <v>226</v>
      </c>
      <c r="CW4" s="447" t="s">
        <v>227</v>
      </c>
      <c r="CX4" s="448" t="s">
        <v>228</v>
      </c>
      <c r="CY4" s="448" t="s">
        <v>229</v>
      </c>
      <c r="CZ4" s="449" t="s">
        <v>230</v>
      </c>
      <c r="DA4" s="450" t="s">
        <v>9</v>
      </c>
      <c r="DB4" s="454" t="s">
        <v>231</v>
      </c>
      <c r="DC4" s="446" t="s">
        <v>226</v>
      </c>
      <c r="DD4" s="447" t="s">
        <v>227</v>
      </c>
      <c r="DE4" s="448" t="s">
        <v>228</v>
      </c>
      <c r="DF4" s="448" t="s">
        <v>229</v>
      </c>
      <c r="DG4" s="449" t="s">
        <v>230</v>
      </c>
      <c r="DH4" s="450" t="s">
        <v>9</v>
      </c>
      <c r="DI4" s="454" t="s">
        <v>231</v>
      </c>
      <c r="DJ4" s="446" t="s">
        <v>226</v>
      </c>
      <c r="DK4" s="447" t="s">
        <v>227</v>
      </c>
      <c r="DL4" s="448" t="s">
        <v>228</v>
      </c>
      <c r="DM4" s="448" t="s">
        <v>229</v>
      </c>
      <c r="DN4" s="449" t="s">
        <v>230</v>
      </c>
      <c r="DO4" s="450" t="s">
        <v>9</v>
      </c>
      <c r="DP4" s="454" t="s">
        <v>231</v>
      </c>
    </row>
    <row r="5" spans="1:120" ht="26.25" customHeight="1">
      <c r="A5" s="455" t="s">
        <v>232</v>
      </c>
      <c r="B5" s="456">
        <v>13764.856500000002</v>
      </c>
      <c r="C5" s="456">
        <v>13977.099697079804</v>
      </c>
      <c r="D5" s="456">
        <v>23432.006067071139</v>
      </c>
      <c r="E5" s="456">
        <v>23451.741269650785</v>
      </c>
      <c r="F5" s="457">
        <v>68269</v>
      </c>
      <c r="G5" s="458">
        <v>142894.70353380172</v>
      </c>
      <c r="H5" s="459">
        <v>51173.962264150949</v>
      </c>
      <c r="I5" s="460">
        <v>1078.6770000000001</v>
      </c>
      <c r="J5" s="461">
        <v>1240.9748434562302</v>
      </c>
      <c r="K5" s="461">
        <v>2292.8764584305623</v>
      </c>
      <c r="L5" s="461">
        <v>2896.4022560902436</v>
      </c>
      <c r="M5" s="456">
        <v>11631</v>
      </c>
      <c r="N5" s="462">
        <v>19139.930557977037</v>
      </c>
      <c r="O5" s="463">
        <v>4612.5283018867922</v>
      </c>
      <c r="P5" s="460">
        <v>163.27800000000002</v>
      </c>
      <c r="Q5" s="461">
        <v>257.43751436762454</v>
      </c>
      <c r="R5" s="461">
        <v>396.52976865124344</v>
      </c>
      <c r="S5" s="461">
        <v>405.97943917756709</v>
      </c>
      <c r="T5" s="456">
        <v>806</v>
      </c>
      <c r="U5" s="462">
        <v>2029.2247221964351</v>
      </c>
      <c r="V5" s="463">
        <v>817.24528301886801</v>
      </c>
      <c r="W5" s="460">
        <v>91.19250000000001</v>
      </c>
      <c r="X5" s="461">
        <v>141.50267967864522</v>
      </c>
      <c r="Y5" s="461">
        <v>282.53123541569437</v>
      </c>
      <c r="Z5" s="461">
        <v>127.01468058722348</v>
      </c>
      <c r="AA5" s="456">
        <v>293</v>
      </c>
      <c r="AB5" s="462">
        <v>935.24109568156302</v>
      </c>
      <c r="AC5" s="463">
        <v>515.22641509433959</v>
      </c>
      <c r="AD5" s="460">
        <v>68.611500000000007</v>
      </c>
      <c r="AE5" s="461">
        <v>61.705254450296685</v>
      </c>
      <c r="AF5" s="461">
        <v>117.70211347423162</v>
      </c>
      <c r="AG5" s="461">
        <v>87.273890955638223</v>
      </c>
      <c r="AH5" s="456">
        <v>488</v>
      </c>
      <c r="AI5" s="462">
        <v>823.2927588801665</v>
      </c>
      <c r="AJ5" s="463">
        <v>248.01886792452831</v>
      </c>
      <c r="AK5" s="460">
        <v>6675.2910000000002</v>
      </c>
      <c r="AL5" s="461">
        <v>7195.5713241549438</v>
      </c>
      <c r="AM5" s="461">
        <v>11831.458430562037</v>
      </c>
      <c r="AN5" s="461">
        <v>11920.678427137085</v>
      </c>
      <c r="AO5" s="456">
        <v>32158</v>
      </c>
      <c r="AP5" s="462">
        <v>69780.999181854073</v>
      </c>
      <c r="AQ5" s="463">
        <v>25702.32075471698</v>
      </c>
      <c r="AR5" s="460">
        <v>35.608499999999999</v>
      </c>
      <c r="AS5" s="460">
        <v>14.342096706447098</v>
      </c>
      <c r="AT5" s="460">
        <v>83.785252350156682</v>
      </c>
      <c r="AU5" s="460">
        <v>87.273890955638223</v>
      </c>
      <c r="AV5" s="460">
        <v>54</v>
      </c>
      <c r="AW5" s="460">
        <v>275.00974001224199</v>
      </c>
      <c r="AX5" s="460">
        <v>133.7358490566038</v>
      </c>
      <c r="AY5" s="460">
        <v>213.65100000000001</v>
      </c>
      <c r="AZ5" s="460">
        <v>233.43907267151144</v>
      </c>
      <c r="BA5" s="460">
        <v>368.36275751716778</v>
      </c>
      <c r="BB5" s="460">
        <v>356.10864434577383</v>
      </c>
      <c r="BC5" s="460">
        <v>709</v>
      </c>
      <c r="BD5" s="460">
        <v>1880.5614745344531</v>
      </c>
      <c r="BE5" s="460">
        <v>815.45283018867917</v>
      </c>
      <c r="BF5" s="460">
        <v>150.25050000000002</v>
      </c>
      <c r="BG5" s="460">
        <v>134.93031205413695</v>
      </c>
      <c r="BH5" s="460">
        <v>266.00786719114609</v>
      </c>
      <c r="BI5" s="460">
        <v>250.13320532821311</v>
      </c>
      <c r="BJ5" s="460">
        <v>1234</v>
      </c>
      <c r="BK5" s="460">
        <v>2035.3218845734962</v>
      </c>
      <c r="BL5" s="460">
        <v>551.18867924528308</v>
      </c>
      <c r="BM5" s="460">
        <v>261.41849999999999</v>
      </c>
      <c r="BN5" s="460">
        <v>151.16560560704048</v>
      </c>
      <c r="BO5" s="460">
        <v>292.7743849589973</v>
      </c>
      <c r="BP5" s="460">
        <v>222.86011440457617</v>
      </c>
      <c r="BQ5" s="460">
        <v>142</v>
      </c>
      <c r="BR5" s="460">
        <v>1070.2186049706138</v>
      </c>
      <c r="BS5" s="460">
        <v>705.35849056603774</v>
      </c>
      <c r="BT5" s="460">
        <v>190.20150000000001</v>
      </c>
      <c r="BU5" s="460">
        <v>145.15625718381227</v>
      </c>
      <c r="BV5" s="460">
        <v>219.01960130675377</v>
      </c>
      <c r="BW5" s="460">
        <v>121.56006240249609</v>
      </c>
      <c r="BX5" s="460">
        <v>164</v>
      </c>
      <c r="BY5" s="460">
        <v>839.93742089306215</v>
      </c>
      <c r="BZ5" s="460">
        <v>554.37735849056605</v>
      </c>
      <c r="CA5" s="460">
        <v>173.70000000000002</v>
      </c>
      <c r="CB5" s="460">
        <v>210.68229215281019</v>
      </c>
      <c r="CC5" s="460">
        <v>438.57997199813326</v>
      </c>
      <c r="CD5" s="460">
        <v>208.05472218888755</v>
      </c>
      <c r="CE5" s="460">
        <v>346</v>
      </c>
      <c r="CF5" s="460">
        <v>1377.016986339831</v>
      </c>
      <c r="CG5" s="460">
        <v>822.9622641509435</v>
      </c>
      <c r="CH5" s="460">
        <v>311.79150000000004</v>
      </c>
      <c r="CI5" s="460">
        <v>327.66053013534236</v>
      </c>
      <c r="CJ5" s="460">
        <v>613.69891326088407</v>
      </c>
      <c r="CK5" s="460">
        <v>692.73650946037833</v>
      </c>
      <c r="CL5" s="460">
        <v>1457</v>
      </c>
      <c r="CM5" s="460">
        <v>3402.8874528566048</v>
      </c>
      <c r="CN5" s="460">
        <v>1253.1509433962265</v>
      </c>
      <c r="CO5" s="460">
        <v>414.27450000000005</v>
      </c>
      <c r="CP5" s="460">
        <v>407.62182642176145</v>
      </c>
      <c r="CQ5" s="460">
        <v>740.27348489899327</v>
      </c>
      <c r="CR5" s="460">
        <v>470.65562622504899</v>
      </c>
      <c r="CS5" s="460">
        <v>1280</v>
      </c>
      <c r="CT5" s="460">
        <v>3312.8254375458037</v>
      </c>
      <c r="CU5" s="460">
        <v>1562.1698113207549</v>
      </c>
      <c r="CV5" s="460">
        <v>32.134500000000003</v>
      </c>
      <c r="CW5" s="460">
        <v>132.56067967864524</v>
      </c>
      <c r="CX5" s="460">
        <v>142.90859390626042</v>
      </c>
      <c r="CY5" s="460">
        <v>66.23464938597543</v>
      </c>
      <c r="CZ5" s="460">
        <v>33</v>
      </c>
      <c r="DA5" s="460">
        <v>406.83842297088108</v>
      </c>
      <c r="DB5" s="460">
        <v>307.60377358490564</v>
      </c>
      <c r="DC5" s="460">
        <v>435.11850000000004</v>
      </c>
      <c r="DD5" s="460">
        <v>434.64608430562038</v>
      </c>
      <c r="DE5" s="460">
        <v>683.95239682645501</v>
      </c>
      <c r="DF5" s="460">
        <v>610.91723668946759</v>
      </c>
      <c r="DG5" s="460">
        <v>1299</v>
      </c>
      <c r="DH5" s="460">
        <v>3463.6342178215432</v>
      </c>
      <c r="DI5" s="460">
        <v>1553.7169811320755</v>
      </c>
      <c r="DJ5" s="460">
        <f>B5-I5-P5-W5-AD5-AK5-AR5-AY5-BF5-BM5-BT5-CA5-CH5-CO5-CV5-DC5</f>
        <v>3469.6575000000012</v>
      </c>
      <c r="DK5" s="460">
        <f t="shared" ref="DK5:DP6" si="0">C5-J5-Q5-X5-AE5-AL5-AS5-AZ5-BG5-BN5-BU5-CB5-CI5-CP5-CW5-DD5</f>
        <v>2887.7033240549358</v>
      </c>
      <c r="DL5" s="460">
        <f t="shared" si="0"/>
        <v>4661.5448363224241</v>
      </c>
      <c r="DM5" s="460">
        <f t="shared" si="0"/>
        <v>4927.8579143165689</v>
      </c>
      <c r="DN5" s="460">
        <f t="shared" si="0"/>
        <v>16175</v>
      </c>
      <c r="DO5" s="460">
        <f t="shared" si="0"/>
        <v>32121.763574693927</v>
      </c>
      <c r="DP5" s="460">
        <f t="shared" si="0"/>
        <v>11018.905660377368</v>
      </c>
    </row>
    <row r="6" spans="1:120" ht="25.5" customHeight="1">
      <c r="A6" s="464" t="s">
        <v>233</v>
      </c>
      <c r="B6" s="465">
        <v>10273.486500000001</v>
      </c>
      <c r="C6" s="466">
        <v>8789.3857581505436</v>
      </c>
      <c r="D6" s="466">
        <v>12703.467364490967</v>
      </c>
      <c r="E6" s="466">
        <v>14475.66037735849</v>
      </c>
      <c r="F6" s="467">
        <v>10129</v>
      </c>
      <c r="G6" s="468">
        <v>56371</v>
      </c>
      <c r="H6" s="469">
        <v>31766.33962264151</v>
      </c>
      <c r="I6" s="470">
        <v>864.15750000000014</v>
      </c>
      <c r="J6" s="466">
        <v>784.23605957063785</v>
      </c>
      <c r="K6" s="466">
        <v>1428.7762517501169</v>
      </c>
      <c r="L6" s="466">
        <v>2129.8301886792451</v>
      </c>
      <c r="M6" s="471">
        <v>2374</v>
      </c>
      <c r="N6" s="472">
        <v>7581</v>
      </c>
      <c r="O6" s="473">
        <v>3077.1698113207549</v>
      </c>
      <c r="P6" s="470">
        <v>118.98450000000001</v>
      </c>
      <c r="Q6" s="466">
        <v>117.66547666511102</v>
      </c>
      <c r="R6" s="466">
        <v>205.46323088205884</v>
      </c>
      <c r="S6" s="466">
        <v>266.88679245283015</v>
      </c>
      <c r="T6" s="471">
        <v>106</v>
      </c>
      <c r="U6" s="472">
        <v>815</v>
      </c>
      <c r="V6" s="473">
        <v>442.11320754716985</v>
      </c>
      <c r="W6" s="470">
        <v>70.348500000000001</v>
      </c>
      <c r="X6" s="466">
        <v>79.272741416094405</v>
      </c>
      <c r="Y6" s="466">
        <v>186.00140009333956</v>
      </c>
      <c r="Z6" s="466">
        <v>52.377358490566024</v>
      </c>
      <c r="AA6" s="471">
        <v>0</v>
      </c>
      <c r="AB6" s="472">
        <v>388</v>
      </c>
      <c r="AC6" s="473">
        <v>335.62264150943395</v>
      </c>
      <c r="AD6" s="470">
        <v>41.688000000000002</v>
      </c>
      <c r="AE6" s="466">
        <v>43.307799719981332</v>
      </c>
      <c r="AF6" s="466">
        <v>36.324954996999793</v>
      </c>
      <c r="AG6" s="466">
        <v>48.679245283018872</v>
      </c>
      <c r="AH6" s="471">
        <v>89</v>
      </c>
      <c r="AI6" s="472">
        <v>259</v>
      </c>
      <c r="AJ6" s="473">
        <v>121.32075471698113</v>
      </c>
      <c r="AK6" s="470">
        <v>4781.0924999999997</v>
      </c>
      <c r="AL6" s="466">
        <v>4597.7257545503035</v>
      </c>
      <c r="AM6" s="466">
        <v>6650.6345756383762</v>
      </c>
      <c r="AN6" s="466">
        <v>7959.5471698113197</v>
      </c>
      <c r="AO6" s="471">
        <v>4475</v>
      </c>
      <c r="AP6" s="472">
        <v>28464</v>
      </c>
      <c r="AQ6" s="473">
        <v>16029.45283018868</v>
      </c>
      <c r="AR6" s="474">
        <v>35.608499999999999</v>
      </c>
      <c r="AS6" s="474">
        <v>14.342096706447098</v>
      </c>
      <c r="AT6" s="474">
        <v>67.936195746383092</v>
      </c>
      <c r="AU6" s="474">
        <v>20.113207547169807</v>
      </c>
      <c r="AV6" s="474">
        <v>0</v>
      </c>
      <c r="AW6" s="474">
        <v>138</v>
      </c>
      <c r="AX6" s="474">
        <v>117.88679245283019</v>
      </c>
      <c r="AY6" s="474">
        <v>203.22900000000001</v>
      </c>
      <c r="AZ6" s="474">
        <v>145.33863784252281</v>
      </c>
      <c r="BA6" s="474">
        <v>189.13047536502435</v>
      </c>
      <c r="BB6" s="474">
        <v>220.30188679245282</v>
      </c>
      <c r="BC6" s="474">
        <v>51</v>
      </c>
      <c r="BD6" s="474">
        <v>809</v>
      </c>
      <c r="BE6" s="474">
        <v>537.69811320754718</v>
      </c>
      <c r="BF6" s="474">
        <v>140.697</v>
      </c>
      <c r="BG6" s="474">
        <v>62.475744849656643</v>
      </c>
      <c r="BH6" s="474">
        <v>119.1480098673245</v>
      </c>
      <c r="BI6" s="474">
        <v>102.67924528301886</v>
      </c>
      <c r="BJ6" s="474">
        <v>169</v>
      </c>
      <c r="BK6" s="474">
        <v>594</v>
      </c>
      <c r="BL6" s="474">
        <v>322.32075471698113</v>
      </c>
      <c r="BM6" s="474">
        <v>232.75799999999998</v>
      </c>
      <c r="BN6" s="474">
        <v>137.87550890059339</v>
      </c>
      <c r="BO6" s="474">
        <v>108.61177411827454</v>
      </c>
      <c r="BP6" s="474">
        <v>66.754716981132077</v>
      </c>
      <c r="BQ6" s="474">
        <v>9</v>
      </c>
      <c r="BR6" s="474">
        <v>555</v>
      </c>
      <c r="BS6" s="474">
        <v>479.24528301886789</v>
      </c>
      <c r="BT6" s="474">
        <v>172.83150000000001</v>
      </c>
      <c r="BU6" s="474">
        <v>64.357712614174275</v>
      </c>
      <c r="BV6" s="474">
        <v>63.546636442429495</v>
      </c>
      <c r="BW6" s="474">
        <v>12.264150943396224</v>
      </c>
      <c r="BX6" s="474">
        <v>16</v>
      </c>
      <c r="BY6" s="474">
        <v>328.99999999999994</v>
      </c>
      <c r="BZ6" s="474">
        <v>300.73584905660374</v>
      </c>
      <c r="CA6" s="474">
        <v>103.35150000000002</v>
      </c>
      <c r="CB6" s="474">
        <v>154.68110217347825</v>
      </c>
      <c r="CC6" s="474">
        <v>280.3824921661444</v>
      </c>
      <c r="CD6" s="474">
        <v>119.58490566037733</v>
      </c>
      <c r="CE6" s="474">
        <v>29</v>
      </c>
      <c r="CF6" s="474">
        <v>687</v>
      </c>
      <c r="CG6" s="474">
        <v>538.41509433962267</v>
      </c>
      <c r="CH6" s="474">
        <v>206.70300000000003</v>
      </c>
      <c r="CI6" s="474">
        <v>205.53528255217014</v>
      </c>
      <c r="CJ6" s="474">
        <v>335.12020801386757</v>
      </c>
      <c r="CK6" s="474">
        <v>277.64150943396226</v>
      </c>
      <c r="CL6" s="474">
        <v>59</v>
      </c>
      <c r="CM6" s="474">
        <v>1084</v>
      </c>
      <c r="CN6" s="474">
        <v>747.35849056603774</v>
      </c>
      <c r="CO6" s="474">
        <v>346.53150000000005</v>
      </c>
      <c r="CP6" s="474">
        <v>313.22921738115872</v>
      </c>
      <c r="CQ6" s="474">
        <v>450.95626375091672</v>
      </c>
      <c r="CR6" s="474">
        <v>233.28301886792451</v>
      </c>
      <c r="CS6" s="474">
        <v>201</v>
      </c>
      <c r="CT6" s="474">
        <v>1545</v>
      </c>
      <c r="CU6" s="474">
        <v>1110.7169811320755</v>
      </c>
      <c r="CV6" s="474">
        <v>32.134500000000003</v>
      </c>
      <c r="CW6" s="474">
        <v>104.515476665111</v>
      </c>
      <c r="CX6" s="474">
        <v>110.36889125941731</v>
      </c>
      <c r="CY6" s="474">
        <v>24.981132075471692</v>
      </c>
      <c r="CZ6" s="474">
        <v>0</v>
      </c>
      <c r="DA6" s="474">
        <v>272</v>
      </c>
      <c r="DB6" s="474">
        <v>247.01886792452831</v>
      </c>
      <c r="DC6" s="474">
        <v>330.03000000000003</v>
      </c>
      <c r="DD6" s="474">
        <v>212.87086005733713</v>
      </c>
      <c r="DE6" s="474">
        <v>340.28781918794584</v>
      </c>
      <c r="DF6" s="474">
        <v>399.81132075471703</v>
      </c>
      <c r="DG6" s="474">
        <v>164</v>
      </c>
      <c r="DH6" s="474">
        <v>1447</v>
      </c>
      <c r="DI6" s="474">
        <v>883.18867924528297</v>
      </c>
      <c r="DJ6" s="474">
        <f t="shared" ref="DJ6" si="1">B6-I6-P6-W6-AD6-AK6-AR6-AY6-BF6-BM6-BT6-CA6-CH6-CO6-CV6-DC6</f>
        <v>2593.3409999999999</v>
      </c>
      <c r="DK6" s="474">
        <f t="shared" si="0"/>
        <v>1751.9562864857653</v>
      </c>
      <c r="DL6" s="474">
        <f t="shared" si="0"/>
        <v>2130.7781852123467</v>
      </c>
      <c r="DM6" s="474">
        <f t="shared" si="0"/>
        <v>2540.9245283018877</v>
      </c>
      <c r="DN6" s="474">
        <f t="shared" si="0"/>
        <v>2387</v>
      </c>
      <c r="DO6" s="474">
        <f t="shared" si="0"/>
        <v>11404</v>
      </c>
      <c r="DP6" s="474">
        <f t="shared" si="0"/>
        <v>6476.075471698111</v>
      </c>
    </row>
    <row r="7" spans="1:120" ht="25.5" customHeight="1">
      <c r="A7" s="464" t="s">
        <v>234</v>
      </c>
      <c r="B7" s="475">
        <v>0.74635623698656062</v>
      </c>
      <c r="C7" s="475">
        <v>0.6288418877048495</v>
      </c>
      <c r="D7" s="475">
        <v>0.54214168979509936</v>
      </c>
      <c r="E7" s="475">
        <v>0.61725311612965972</v>
      </c>
      <c r="F7" s="475">
        <v>0.14836895223307797</v>
      </c>
      <c r="G7" s="476">
        <v>0.39449327795879746</v>
      </c>
      <c r="H7" s="477">
        <v>0.62075200389348939</v>
      </c>
      <c r="I7" s="478">
        <v>0.80112721417069244</v>
      </c>
      <c r="J7" s="475">
        <v>0.63195161747716622</v>
      </c>
      <c r="K7" s="475">
        <v>0.62313704102840839</v>
      </c>
      <c r="L7" s="475">
        <v>0.73533646239947059</v>
      </c>
      <c r="M7" s="475">
        <v>0.2041097068179864</v>
      </c>
      <c r="N7" s="479">
        <v>0.39608294173462566</v>
      </c>
      <c r="O7" s="480">
        <v>0.66713299299692397</v>
      </c>
      <c r="P7" s="478">
        <v>0.72872340425531912</v>
      </c>
      <c r="Q7" s="475">
        <v>0.45706421985213463</v>
      </c>
      <c r="R7" s="475">
        <v>0.51815335726475609</v>
      </c>
      <c r="S7" s="475">
        <v>0.65738992347368441</v>
      </c>
      <c r="T7" s="475">
        <v>0.13151364764267989</v>
      </c>
      <c r="U7" s="479">
        <v>0.40163121959101855</v>
      </c>
      <c r="V7" s="480">
        <v>0.54097982176663428</v>
      </c>
      <c r="W7" s="478">
        <v>0.77142857142857135</v>
      </c>
      <c r="X7" s="475">
        <v>0.56022077882994181</v>
      </c>
      <c r="Y7" s="475">
        <v>0.65833924457829107</v>
      </c>
      <c r="Z7" s="475">
        <v>0.41237247732633125</v>
      </c>
      <c r="AA7" s="475">
        <v>0</v>
      </c>
      <c r="AB7" s="479">
        <v>0.41486628612832982</v>
      </c>
      <c r="AC7" s="480">
        <v>0.65140806386640793</v>
      </c>
      <c r="AD7" s="478">
        <v>0.60759493670886078</v>
      </c>
      <c r="AE7" s="475">
        <v>0.70184946332026843</v>
      </c>
      <c r="AF7" s="475">
        <v>0.30861769533945005</v>
      </c>
      <c r="AG7" s="475">
        <v>0.55777558156267826</v>
      </c>
      <c r="AH7" s="475">
        <v>0.18237704918032788</v>
      </c>
      <c r="AI7" s="479">
        <v>0.31459040202453481</v>
      </c>
      <c r="AJ7" s="480">
        <v>0.48915937618866484</v>
      </c>
      <c r="AK7" s="478">
        <v>0.71623731459797024</v>
      </c>
      <c r="AL7" s="475">
        <v>0.63896604556140169</v>
      </c>
      <c r="AM7" s="475">
        <v>0.56211451991911765</v>
      </c>
      <c r="AN7" s="475">
        <v>0.66770924309908708</v>
      </c>
      <c r="AO7" s="475">
        <v>0.13915666397164003</v>
      </c>
      <c r="AP7" s="479">
        <v>0.40790473529650761</v>
      </c>
      <c r="AQ7" s="480">
        <v>0.62365780052164743</v>
      </c>
      <c r="AR7" s="478">
        <v>1</v>
      </c>
      <c r="AS7" s="478">
        <v>1</v>
      </c>
      <c r="AT7" s="478">
        <v>0.81083715619143859</v>
      </c>
      <c r="AU7" s="478">
        <v>0.23046076354488945</v>
      </c>
      <c r="AV7" s="478">
        <v>0</v>
      </c>
      <c r="AW7" s="478">
        <v>0.50180040893772326</v>
      </c>
      <c r="AX7" s="478">
        <v>0.88148984198645586</v>
      </c>
      <c r="AY7" s="478">
        <v>0.95121951219512202</v>
      </c>
      <c r="AZ7" s="478">
        <v>0.62259773472900592</v>
      </c>
      <c r="BA7" s="478">
        <v>0.51343538809351486</v>
      </c>
      <c r="BB7" s="478">
        <v>0.61863672867919606</v>
      </c>
      <c r="BC7" s="478">
        <v>7.1932299012693934E-2</v>
      </c>
      <c r="BD7" s="478">
        <v>0.43019066962449282</v>
      </c>
      <c r="BE7" s="478">
        <v>0.65938591823040804</v>
      </c>
      <c r="BF7" s="478">
        <v>0.93641618497109813</v>
      </c>
      <c r="BG7" s="478">
        <v>0.4630223105434606</v>
      </c>
      <c r="BH7" s="478">
        <v>0.44791160173359817</v>
      </c>
      <c r="BI7" s="478">
        <v>0.41049825891083891</v>
      </c>
      <c r="BJ7" s="478">
        <v>0.13695299837925445</v>
      </c>
      <c r="BK7" s="478">
        <v>0.2918457294161475</v>
      </c>
      <c r="BL7" s="478">
        <v>0.58477390202991808</v>
      </c>
      <c r="BM7" s="478">
        <v>0.89036544850498334</v>
      </c>
      <c r="BN7" s="478">
        <v>0.91208253588455102</v>
      </c>
      <c r="BO7" s="478">
        <v>0.37097430546557375</v>
      </c>
      <c r="BP7" s="478">
        <v>0.29953640273174581</v>
      </c>
      <c r="BQ7" s="478">
        <v>6.3380281690140844E-2</v>
      </c>
      <c r="BR7" s="478">
        <v>0.51858563981443706</v>
      </c>
      <c r="BS7" s="478">
        <v>0.6794350524288465</v>
      </c>
      <c r="BT7" s="478">
        <v>0.908675799086758</v>
      </c>
      <c r="BU7" s="478">
        <v>0.4433685041401812</v>
      </c>
      <c r="BV7" s="478">
        <v>0.29014132097440698</v>
      </c>
      <c r="BW7" s="478">
        <v>0.10088964007593661</v>
      </c>
      <c r="BX7" s="478">
        <v>9.7560975609756101E-2</v>
      </c>
      <c r="BY7" s="478">
        <v>0.39169584759087317</v>
      </c>
      <c r="BZ7" s="478">
        <v>0.54247498468450062</v>
      </c>
      <c r="CA7" s="478">
        <v>0.59500000000000008</v>
      </c>
      <c r="CB7" s="478">
        <v>0.73419128201475203</v>
      </c>
      <c r="CC7" s="478">
        <v>0.63929616048983151</v>
      </c>
      <c r="CD7" s="478">
        <v>0.57477621465284146</v>
      </c>
      <c r="CE7" s="478">
        <v>8.3815028901734104E-2</v>
      </c>
      <c r="CF7" s="478">
        <v>0.49890452101544142</v>
      </c>
      <c r="CG7" s="478">
        <v>0.65424031914161906</v>
      </c>
      <c r="CH7" s="478">
        <v>0.6629526462395543</v>
      </c>
      <c r="CI7" s="478">
        <v>0.6272811756340394</v>
      </c>
      <c r="CJ7" s="478">
        <v>0.54606615845742523</v>
      </c>
      <c r="CK7" s="478">
        <v>0.40078948581797275</v>
      </c>
      <c r="CL7" s="478">
        <v>4.0494166094715171E-2</v>
      </c>
      <c r="CM7" s="478">
        <v>0.31855299801056303</v>
      </c>
      <c r="CN7" s="478">
        <v>0.59638345604288057</v>
      </c>
      <c r="CO7" s="478">
        <v>0.83647798742138368</v>
      </c>
      <c r="CP7" s="478">
        <v>0.76843092562237869</v>
      </c>
      <c r="CQ7" s="478">
        <v>0.60917522098261767</v>
      </c>
      <c r="CR7" s="478">
        <v>0.49565543439690607</v>
      </c>
      <c r="CS7" s="478">
        <v>0.15703125000000001</v>
      </c>
      <c r="CT7" s="478">
        <v>0.46636927575168641</v>
      </c>
      <c r="CU7" s="478">
        <v>0.71100911890814655</v>
      </c>
      <c r="CV7" s="478">
        <v>1</v>
      </c>
      <c r="CW7" s="478">
        <v>0.78843497874692803</v>
      </c>
      <c r="CX7" s="478">
        <v>0.77230408782702575</v>
      </c>
      <c r="CY7" s="478">
        <v>0.37716108271211313</v>
      </c>
      <c r="CZ7" s="478">
        <v>0</v>
      </c>
      <c r="DA7" s="478">
        <v>0.66857008739183921</v>
      </c>
      <c r="DB7" s="478">
        <v>0.80304238483714663</v>
      </c>
      <c r="DC7" s="478">
        <v>0.75848303393213568</v>
      </c>
      <c r="DD7" s="478">
        <v>0.48975676474208724</v>
      </c>
      <c r="DE7" s="478">
        <v>0.49753143751945933</v>
      </c>
      <c r="DF7" s="478">
        <v>0.65444432853339707</v>
      </c>
      <c r="DG7" s="478">
        <v>0.12625096227867591</v>
      </c>
      <c r="DH7" s="478">
        <v>0.4177692876905727</v>
      </c>
      <c r="DI7" s="478">
        <v>0.56843600859776311</v>
      </c>
      <c r="DJ7" s="478">
        <f>DJ6/DJ5</f>
        <v>0.74743429286608232</v>
      </c>
      <c r="DK7" s="478">
        <f t="shared" ref="DK7:DP7" si="2">DK6/DK5</f>
        <v>0.60669538726217009</v>
      </c>
      <c r="DL7" s="478">
        <f t="shared" si="2"/>
        <v>0.45709700539818376</v>
      </c>
      <c r="DM7" s="478">
        <f t="shared" si="2"/>
        <v>0.51562455177936706</v>
      </c>
      <c r="DN7" s="478">
        <f t="shared" si="2"/>
        <v>0.14757341576506955</v>
      </c>
      <c r="DO7" s="478">
        <f t="shared" si="2"/>
        <v>0.35502409366415566</v>
      </c>
      <c r="DP7" s="478">
        <f t="shared" si="2"/>
        <v>0.58772401464378476</v>
      </c>
    </row>
    <row r="8" spans="1:120" ht="25.5" customHeight="1">
      <c r="A8" s="481" t="s">
        <v>235</v>
      </c>
      <c r="B8" s="482">
        <v>34964.941500000001</v>
      </c>
      <c r="C8" s="482">
        <v>23626.073967697848</v>
      </c>
      <c r="D8" s="482">
        <v>27077.531702113472</v>
      </c>
      <c r="E8" s="482">
        <v>13800.184007360294</v>
      </c>
      <c r="F8" s="483">
        <v>15361</v>
      </c>
      <c r="G8" s="484">
        <v>114829.73117717162</v>
      </c>
      <c r="H8" s="485">
        <v>85668.547169811325</v>
      </c>
      <c r="I8" s="486">
        <v>2425.7205000000004</v>
      </c>
      <c r="J8" s="482">
        <v>1822.6465244682977</v>
      </c>
      <c r="K8" s="482">
        <v>2611.5575038335892</v>
      </c>
      <c r="L8" s="482">
        <v>1644.1777671106843</v>
      </c>
      <c r="M8" s="482">
        <v>2269</v>
      </c>
      <c r="N8" s="487">
        <v>10773.102295412571</v>
      </c>
      <c r="O8" s="488">
        <v>6859.9245283018872</v>
      </c>
      <c r="P8" s="486">
        <v>332.63550000000004</v>
      </c>
      <c r="Q8" s="482">
        <v>385.71352326821784</v>
      </c>
      <c r="R8" s="482">
        <v>467.40569371291423</v>
      </c>
      <c r="S8" s="482">
        <v>249.35397415896634</v>
      </c>
      <c r="T8" s="482">
        <v>367</v>
      </c>
      <c r="U8" s="487">
        <v>1802.1086911400985</v>
      </c>
      <c r="V8" s="488">
        <v>1185.7547169811321</v>
      </c>
      <c r="W8" s="486">
        <v>243.18</v>
      </c>
      <c r="X8" s="482">
        <v>274.90587239149278</v>
      </c>
      <c r="Y8" s="482">
        <v>210.72544836322419</v>
      </c>
      <c r="Z8" s="482">
        <v>83.377735109404369</v>
      </c>
      <c r="AA8" s="482">
        <v>0</v>
      </c>
      <c r="AB8" s="487">
        <v>812.18905586412131</v>
      </c>
      <c r="AC8" s="488">
        <v>728.81132075471692</v>
      </c>
      <c r="AD8" s="486">
        <v>211.0455</v>
      </c>
      <c r="AE8" s="482">
        <v>127.42753153543569</v>
      </c>
      <c r="AF8" s="482">
        <v>125.65904393626242</v>
      </c>
      <c r="AG8" s="482">
        <v>60.780031201248043</v>
      </c>
      <c r="AH8" s="482">
        <v>153</v>
      </c>
      <c r="AI8" s="487">
        <v>677.91210667294615</v>
      </c>
      <c r="AJ8" s="488">
        <v>464.1320754716981</v>
      </c>
      <c r="AK8" s="486">
        <v>23563.273500000003</v>
      </c>
      <c r="AL8" s="482">
        <v>14504.162262384156</v>
      </c>
      <c r="AM8" s="482">
        <v>16652.696313087537</v>
      </c>
      <c r="AN8" s="482">
        <v>8367.384295371814</v>
      </c>
      <c r="AO8" s="482">
        <v>9092</v>
      </c>
      <c r="AP8" s="487">
        <v>72179.516370843514</v>
      </c>
      <c r="AQ8" s="488">
        <v>54720.132075471694</v>
      </c>
      <c r="AR8" s="460">
        <v>535.86450000000002</v>
      </c>
      <c r="AS8" s="460">
        <v>292.96628871924793</v>
      </c>
      <c r="AT8" s="460">
        <v>236.75411694112938</v>
      </c>
      <c r="AU8" s="460">
        <v>33.5069402776111</v>
      </c>
      <c r="AV8" s="460">
        <v>45</v>
      </c>
      <c r="AW8" s="460">
        <v>1144.0918459379886</v>
      </c>
      <c r="AX8" s="460">
        <v>1065.5849056603774</v>
      </c>
      <c r="AY8" s="460">
        <v>239.70600000000002</v>
      </c>
      <c r="AZ8" s="460">
        <v>289.89424001600105</v>
      </c>
      <c r="BA8" s="460">
        <v>440.07900526701781</v>
      </c>
      <c r="BB8" s="460">
        <v>116.10544421776871</v>
      </c>
      <c r="BC8" s="460">
        <v>226</v>
      </c>
      <c r="BD8" s="460">
        <v>1311.7846895007876</v>
      </c>
      <c r="BE8" s="460">
        <v>969.67924528301887</v>
      </c>
      <c r="BF8" s="460">
        <v>492.43950000000001</v>
      </c>
      <c r="BG8" s="460">
        <v>219.56016664444297</v>
      </c>
      <c r="BH8" s="460">
        <v>240.6418427895193</v>
      </c>
      <c r="BI8" s="460">
        <v>268.0555222208888</v>
      </c>
      <c r="BJ8" s="460">
        <v>122</v>
      </c>
      <c r="BK8" s="460">
        <v>1342.6970316548511</v>
      </c>
      <c r="BL8" s="460">
        <v>952.64150943396226</v>
      </c>
      <c r="BM8" s="460">
        <v>667.87650000000008</v>
      </c>
      <c r="BN8" s="460">
        <v>287.89261794119602</v>
      </c>
      <c r="BO8" s="460">
        <v>273.40069337955862</v>
      </c>
      <c r="BP8" s="460">
        <v>68.572342893715742</v>
      </c>
      <c r="BQ8" s="460">
        <v>84</v>
      </c>
      <c r="BR8" s="460">
        <v>1381.7421542144705</v>
      </c>
      <c r="BS8" s="460">
        <v>1229.1698113207547</v>
      </c>
      <c r="BT8" s="460">
        <v>402.98400000000004</v>
      </c>
      <c r="BU8" s="460">
        <v>300.29528528568568</v>
      </c>
      <c r="BV8" s="460">
        <v>256.06033735582372</v>
      </c>
      <c r="BW8" s="460">
        <v>56.104644185767427</v>
      </c>
      <c r="BX8" s="460">
        <v>62</v>
      </c>
      <c r="BY8" s="460">
        <v>1077.444266827277</v>
      </c>
      <c r="BZ8" s="460">
        <v>959.33962264150955</v>
      </c>
      <c r="CA8" s="460">
        <v>497.65050000000002</v>
      </c>
      <c r="CB8" s="460">
        <v>379.66978801920129</v>
      </c>
      <c r="CC8" s="460">
        <v>523.41556103740254</v>
      </c>
      <c r="CD8" s="460">
        <v>190.13240529621183</v>
      </c>
      <c r="CE8" s="460">
        <v>159</v>
      </c>
      <c r="CF8" s="460">
        <v>1749.8682543528157</v>
      </c>
      <c r="CG8" s="460">
        <v>1400.7358490566039</v>
      </c>
      <c r="CH8" s="460">
        <v>568.86750000000006</v>
      </c>
      <c r="CI8" s="460">
        <v>496.06982915527698</v>
      </c>
      <c r="CJ8" s="460">
        <v>635.5532368824588</v>
      </c>
      <c r="CK8" s="460">
        <v>243.89935597423894</v>
      </c>
      <c r="CL8" s="460">
        <v>192</v>
      </c>
      <c r="CM8" s="460">
        <v>2136.3899220119747</v>
      </c>
      <c r="CN8" s="460">
        <v>1700.4905660377358</v>
      </c>
      <c r="CO8" s="460">
        <v>676.56150000000002</v>
      </c>
      <c r="CP8" s="460">
        <v>636.49077015134344</v>
      </c>
      <c r="CQ8" s="460">
        <v>610.00433362224146</v>
      </c>
      <c r="CR8" s="460">
        <v>351.4332573302932</v>
      </c>
      <c r="CS8" s="460">
        <v>361</v>
      </c>
      <c r="CT8" s="460">
        <v>2635.489861103878</v>
      </c>
      <c r="CU8" s="460">
        <v>1923.0566037735848</v>
      </c>
      <c r="CV8" s="460">
        <v>233.62650000000002</v>
      </c>
      <c r="CW8" s="460">
        <v>84.900135109007252</v>
      </c>
      <c r="CX8" s="460">
        <v>64.416761117407816</v>
      </c>
      <c r="CY8" s="460">
        <v>22.597703908156326</v>
      </c>
      <c r="CZ8" s="460">
        <v>4</v>
      </c>
      <c r="DA8" s="460">
        <v>409.54110013457142</v>
      </c>
      <c r="DB8" s="460">
        <v>382.94339622641508</v>
      </c>
      <c r="DC8" s="460">
        <v>699.14250000000004</v>
      </c>
      <c r="DD8" s="460">
        <v>569.49840939395961</v>
      </c>
      <c r="DE8" s="460">
        <v>582.79305287019133</v>
      </c>
      <c r="DF8" s="460">
        <v>310.13400536021442</v>
      </c>
      <c r="DG8" s="460">
        <v>185</v>
      </c>
      <c r="DH8" s="460">
        <v>2346.5679676243653</v>
      </c>
      <c r="DI8" s="460">
        <v>1851.433962264151</v>
      </c>
      <c r="DJ8" s="460">
        <f t="shared" ref="DJ8:DJ9" si="3">B8-I8-P8-W8-AD8-AK8-AR8-AY8-BF8-BM8-BT8-CA8-CH8-CO8-CV8-DC8</f>
        <v>3174.3674999999971</v>
      </c>
      <c r="DK8" s="460">
        <f t="shared" ref="DK8:DK9" si="4">C8-J8-Q8-X8-AE8-AL8-AS8-AZ8-BG8-BN8-BU8-CB8-CI8-CP8-CW8-DD8</f>
        <v>2953.9807232148823</v>
      </c>
      <c r="DL8" s="460">
        <f t="shared" ref="DL8:DL9" si="5">D8-K8-R8-Y8-AF8-AM8-AT8-BA8-BH8-BO8-BV8-CC8-CJ8-CQ8-CX8-DE8</f>
        <v>3146.3687579171942</v>
      </c>
      <c r="DM8" s="460">
        <f t="shared" ref="DM8:DM9" si="6">E8-L8-S8-Z8-AG8-AN8-AU8-BB8-BI8-BP8-BW8-CD8-CK8-CR8-CY8-DF8</f>
        <v>1734.5685827433099</v>
      </c>
      <c r="DN8" s="460">
        <f t="shared" ref="DN8:DN9" si="7">F8-M8-T8-AA8-AH8-AO8-AV8-BC8-BJ8-BQ8-BX8-CE8-CL8-CS8-CZ8-DG8</f>
        <v>2040</v>
      </c>
      <c r="DO8" s="460">
        <f t="shared" ref="DO8:DO9" si="8">G8-N8-U8-AB8-AI8-AP8-AW8-BD8-BK8-BR8-BY8-CF8-CM8-CT8-DA8-DH8</f>
        <v>13049.28556387541</v>
      </c>
      <c r="DP8" s="460">
        <f t="shared" ref="DP8:DP9" si="9">H8-O8-V8-AC8-AJ8-AQ8-AX8-BE8-BL8-BS8-BZ8-CG8-CN8-CU8-DB8-DI8</f>
        <v>9274.7169811320928</v>
      </c>
    </row>
    <row r="9" spans="1:120" ht="24" customHeight="1">
      <c r="A9" s="489" t="s">
        <v>236</v>
      </c>
      <c r="B9" s="465">
        <v>32141.448</v>
      </c>
      <c r="C9" s="466">
        <v>18823.515797586508</v>
      </c>
      <c r="D9" s="466">
        <v>15314.545636375757</v>
      </c>
      <c r="E9" s="466">
        <v>4761.4905660377353</v>
      </c>
      <c r="F9" s="467">
        <v>411</v>
      </c>
      <c r="G9" s="468">
        <v>71452</v>
      </c>
      <c r="H9" s="469">
        <v>66279.509433962259</v>
      </c>
      <c r="I9" s="470">
        <v>2324.1060000000002</v>
      </c>
      <c r="J9" s="466">
        <v>1583.4961068071202</v>
      </c>
      <c r="K9" s="466">
        <v>1486.7375158343891</v>
      </c>
      <c r="L9" s="466">
        <v>663.66037735849045</v>
      </c>
      <c r="M9" s="471">
        <v>102</v>
      </c>
      <c r="N9" s="472">
        <v>6160</v>
      </c>
      <c r="O9" s="473">
        <v>5394.3396226415098</v>
      </c>
      <c r="P9" s="470">
        <v>222.33600000000001</v>
      </c>
      <c r="Q9" s="466">
        <v>298.00495606373761</v>
      </c>
      <c r="R9" s="466">
        <v>251.11187412494164</v>
      </c>
      <c r="S9" s="466">
        <v>55.547169811320742</v>
      </c>
      <c r="T9" s="471">
        <v>0</v>
      </c>
      <c r="U9" s="472">
        <v>827</v>
      </c>
      <c r="V9" s="473">
        <v>771.45283018867929</v>
      </c>
      <c r="W9" s="470">
        <v>193.6755</v>
      </c>
      <c r="X9" s="466">
        <v>189.83853426895129</v>
      </c>
      <c r="Y9" s="466">
        <v>125.84445629708645</v>
      </c>
      <c r="Z9" s="466">
        <v>42.641509433962263</v>
      </c>
      <c r="AA9" s="471">
        <v>0</v>
      </c>
      <c r="AB9" s="472">
        <v>552</v>
      </c>
      <c r="AC9" s="473">
        <v>509.35849056603774</v>
      </c>
      <c r="AD9" s="470">
        <v>211.0455</v>
      </c>
      <c r="AE9" s="466">
        <v>86.254786685779052</v>
      </c>
      <c r="AF9" s="466">
        <v>36.699713314220944</v>
      </c>
      <c r="AG9" s="466">
        <v>10</v>
      </c>
      <c r="AH9" s="471">
        <v>0</v>
      </c>
      <c r="AI9" s="472">
        <v>344</v>
      </c>
      <c r="AJ9" s="473">
        <v>334</v>
      </c>
      <c r="AK9" s="470">
        <v>21895.753500000003</v>
      </c>
      <c r="AL9" s="466">
        <v>11988.97141499433</v>
      </c>
      <c r="AM9" s="466">
        <v>9912.8411227415163</v>
      </c>
      <c r="AN9" s="466">
        <v>3050.433962264151</v>
      </c>
      <c r="AO9" s="471">
        <v>255</v>
      </c>
      <c r="AP9" s="472">
        <v>47102.999999999993</v>
      </c>
      <c r="AQ9" s="473">
        <v>43797.566037735844</v>
      </c>
      <c r="AR9" s="474">
        <v>431.64449999999999</v>
      </c>
      <c r="AS9" s="474">
        <v>185.89020231348758</v>
      </c>
      <c r="AT9" s="474">
        <v>106.3709580638709</v>
      </c>
      <c r="AU9" s="474">
        <v>8.0943396226415096</v>
      </c>
      <c r="AV9" s="474">
        <v>0</v>
      </c>
      <c r="AW9" s="474">
        <v>732</v>
      </c>
      <c r="AX9" s="474">
        <v>723.90566037735846</v>
      </c>
      <c r="AY9" s="474">
        <v>205.83450000000002</v>
      </c>
      <c r="AZ9" s="474">
        <v>236.43251780118678</v>
      </c>
      <c r="BA9" s="474">
        <v>188.54430295353018</v>
      </c>
      <c r="BB9" s="474">
        <v>45.188679245283012</v>
      </c>
      <c r="BC9" s="474">
        <v>0</v>
      </c>
      <c r="BD9" s="474">
        <v>675.99999999999989</v>
      </c>
      <c r="BE9" s="474">
        <v>630.81132075471692</v>
      </c>
      <c r="BF9" s="474">
        <v>406.45800000000003</v>
      </c>
      <c r="BG9" s="474">
        <v>177.30305073671576</v>
      </c>
      <c r="BH9" s="474">
        <v>111.44649643309553</v>
      </c>
      <c r="BI9" s="474">
        <v>34.79245283018868</v>
      </c>
      <c r="BJ9" s="474">
        <v>0</v>
      </c>
      <c r="BK9" s="474">
        <v>730</v>
      </c>
      <c r="BL9" s="474">
        <v>695.20754716981128</v>
      </c>
      <c r="BM9" s="474">
        <v>586.23750000000007</v>
      </c>
      <c r="BN9" s="474">
        <v>194.37954113607569</v>
      </c>
      <c r="BO9" s="474">
        <v>71.382958863924244</v>
      </c>
      <c r="BP9" s="474">
        <v>0</v>
      </c>
      <c r="BQ9" s="474">
        <v>0</v>
      </c>
      <c r="BR9" s="474">
        <v>852</v>
      </c>
      <c r="BS9" s="474">
        <v>852</v>
      </c>
      <c r="BT9" s="474">
        <v>342.18900000000008</v>
      </c>
      <c r="BU9" s="474">
        <v>214.11515361024061</v>
      </c>
      <c r="BV9" s="474">
        <v>109.69584638975931</v>
      </c>
      <c r="BW9" s="474">
        <v>0</v>
      </c>
      <c r="BX9" s="474">
        <v>0</v>
      </c>
      <c r="BY9" s="474">
        <v>666</v>
      </c>
      <c r="BZ9" s="474">
        <v>666</v>
      </c>
      <c r="CA9" s="474">
        <v>441.19799999999998</v>
      </c>
      <c r="CB9" s="474">
        <v>296.53398213214223</v>
      </c>
      <c r="CC9" s="474">
        <v>279.79631975465026</v>
      </c>
      <c r="CD9" s="474">
        <v>40.471698113207552</v>
      </c>
      <c r="CE9" s="474">
        <v>0</v>
      </c>
      <c r="CF9" s="474">
        <v>1058</v>
      </c>
      <c r="CG9" s="474">
        <v>1017.5283018867924</v>
      </c>
      <c r="CH9" s="474">
        <v>552.3660000000001</v>
      </c>
      <c r="CI9" s="474">
        <v>460.7524745649709</v>
      </c>
      <c r="CJ9" s="474">
        <v>374.881525435029</v>
      </c>
      <c r="CK9" s="474">
        <v>70.999999999999986</v>
      </c>
      <c r="CL9" s="474">
        <v>0</v>
      </c>
      <c r="CM9" s="474">
        <v>1459</v>
      </c>
      <c r="CN9" s="474">
        <v>1388</v>
      </c>
      <c r="CO9" s="474">
        <v>620.10900000000004</v>
      </c>
      <c r="CP9" s="474">
        <v>458.47863917594509</v>
      </c>
      <c r="CQ9" s="474">
        <v>345.28028535235677</v>
      </c>
      <c r="CR9" s="474">
        <v>157.1320754716981</v>
      </c>
      <c r="CS9" s="474">
        <v>8</v>
      </c>
      <c r="CT9" s="474">
        <v>1589</v>
      </c>
      <c r="CU9" s="474">
        <v>1423.867924528302</v>
      </c>
      <c r="CV9" s="474">
        <v>112.90500000000002</v>
      </c>
      <c r="CW9" s="474">
        <v>36.189606307087125</v>
      </c>
      <c r="CX9" s="474">
        <v>27.245016334422296</v>
      </c>
      <c r="CY9" s="474">
        <v>4.6603773584905639</v>
      </c>
      <c r="CZ9" s="474">
        <v>0</v>
      </c>
      <c r="DA9" s="474">
        <v>181</v>
      </c>
      <c r="DB9" s="474">
        <v>176.33962264150944</v>
      </c>
      <c r="DC9" s="474">
        <v>657.45450000000005</v>
      </c>
      <c r="DD9" s="474">
        <v>459.95619404626973</v>
      </c>
      <c r="DE9" s="474">
        <v>287.36289085939063</v>
      </c>
      <c r="DF9" s="474">
        <v>71.226415094339615</v>
      </c>
      <c r="DG9" s="474">
        <v>0</v>
      </c>
      <c r="DH9" s="474">
        <v>1476</v>
      </c>
      <c r="DI9" s="474">
        <v>1404.7735849056603</v>
      </c>
      <c r="DJ9" s="474">
        <f t="shared" si="3"/>
        <v>2938.1354999999967</v>
      </c>
      <c r="DK9" s="474">
        <f t="shared" si="4"/>
        <v>1956.9186369424681</v>
      </c>
      <c r="DL9" s="474">
        <f t="shared" si="5"/>
        <v>1599.3043536235723</v>
      </c>
      <c r="DM9" s="474">
        <f t="shared" si="6"/>
        <v>506.64150943396226</v>
      </c>
      <c r="DN9" s="474">
        <f t="shared" si="7"/>
        <v>46</v>
      </c>
      <c r="DO9" s="474">
        <f t="shared" si="8"/>
        <v>7047.0000000000073</v>
      </c>
      <c r="DP9" s="474">
        <f t="shared" si="9"/>
        <v>6494.3584905660355</v>
      </c>
    </row>
    <row r="10" spans="1:120" ht="24" customHeight="1">
      <c r="A10" s="489" t="s">
        <v>237</v>
      </c>
      <c r="B10" s="475">
        <v>0.91924787004148134</v>
      </c>
      <c r="C10" s="475">
        <v>0.79672635509913681</v>
      </c>
      <c r="D10" s="475">
        <v>0.56558130204978829</v>
      </c>
      <c r="E10" s="475">
        <v>0.34503094766694459</v>
      </c>
      <c r="F10" s="475">
        <v>2.6756070568322375E-2</v>
      </c>
      <c r="G10" s="476">
        <v>0.62224303120379332</v>
      </c>
      <c r="H10" s="477">
        <v>0.77367378838097589</v>
      </c>
      <c r="I10" s="478">
        <v>0.95810955961331901</v>
      </c>
      <c r="J10" s="475">
        <v>0.86878946935092505</v>
      </c>
      <c r="K10" s="475">
        <v>0.56929151039253756</v>
      </c>
      <c r="L10" s="475">
        <v>0.40364271469546853</v>
      </c>
      <c r="M10" s="475">
        <v>4.4953724107536362E-2</v>
      </c>
      <c r="N10" s="479">
        <v>0.57179444055061712</v>
      </c>
      <c r="O10" s="480">
        <v>0.78635553501881317</v>
      </c>
      <c r="P10" s="478">
        <v>0.66840731070496084</v>
      </c>
      <c r="Q10" s="475">
        <v>0.77260696886821523</v>
      </c>
      <c r="R10" s="475">
        <v>0.53724607445449168</v>
      </c>
      <c r="S10" s="475">
        <v>0.22276432528766801</v>
      </c>
      <c r="T10" s="475">
        <v>0</v>
      </c>
      <c r="U10" s="479">
        <v>0.45890683734331306</v>
      </c>
      <c r="V10" s="480">
        <v>0.65060068422308859</v>
      </c>
      <c r="W10" s="478">
        <v>0.79642857142857137</v>
      </c>
      <c r="X10" s="475">
        <v>0.69055830862209699</v>
      </c>
      <c r="Y10" s="475">
        <v>0.5971962915469532</v>
      </c>
      <c r="Z10" s="475">
        <v>0.51142561474007497</v>
      </c>
      <c r="AA10" s="475" t="e">
        <v>#DIV/0!</v>
      </c>
      <c r="AB10" s="479">
        <v>0.6796447157401112</v>
      </c>
      <c r="AC10" s="480">
        <v>0.69888937789629024</v>
      </c>
      <c r="AD10" s="478">
        <v>1</v>
      </c>
      <c r="AE10" s="475">
        <v>0.67689286331182585</v>
      </c>
      <c r="AF10" s="475">
        <v>0.29205787474267275</v>
      </c>
      <c r="AG10" s="475">
        <v>0.16452772073921973</v>
      </c>
      <c r="AH10" s="475">
        <v>0</v>
      </c>
      <c r="AI10" s="479">
        <v>0.50744041390303762</v>
      </c>
      <c r="AJ10" s="480">
        <v>0.71962274889223143</v>
      </c>
      <c r="AK10" s="478">
        <v>0.92923224355902845</v>
      </c>
      <c r="AL10" s="475">
        <v>0.82658834051292629</v>
      </c>
      <c r="AM10" s="475">
        <v>0.59526943483325911</v>
      </c>
      <c r="AN10" s="475">
        <v>0.36456243129067395</v>
      </c>
      <c r="AO10" s="475">
        <v>2.8046634403871534E-2</v>
      </c>
      <c r="AP10" s="479">
        <v>0.65258126360939384</v>
      </c>
      <c r="AQ10" s="480">
        <v>0.80039218431214476</v>
      </c>
      <c r="AR10" s="478">
        <v>0.80551053484602908</v>
      </c>
      <c r="AS10" s="478">
        <v>0.63451055452877625</v>
      </c>
      <c r="AT10" s="478">
        <v>0.44928873650936685</v>
      </c>
      <c r="AU10" s="478">
        <v>0.24157203121438223</v>
      </c>
      <c r="AV10" s="478">
        <v>0</v>
      </c>
      <c r="AW10" s="478">
        <v>0.63980877286986226</v>
      </c>
      <c r="AX10" s="478">
        <v>0.67935052057511147</v>
      </c>
      <c r="AY10" s="478">
        <v>0.85869565217391308</v>
      </c>
      <c r="AZ10" s="478">
        <v>0.81558197840749302</v>
      </c>
      <c r="BA10" s="478">
        <v>0.42843285114028784</v>
      </c>
      <c r="BB10" s="478">
        <v>0.38920379272247224</v>
      </c>
      <c r="BC10" s="478">
        <v>0</v>
      </c>
      <c r="BD10" s="478">
        <v>0.51532847227943956</v>
      </c>
      <c r="BE10" s="478">
        <v>0.6505360652228902</v>
      </c>
      <c r="BF10" s="478">
        <v>0.82539682539682546</v>
      </c>
      <c r="BG10" s="478">
        <v>0.80753742104705795</v>
      </c>
      <c r="BH10" s="478">
        <v>0.4631218542095929</v>
      </c>
      <c r="BI10" s="478">
        <v>0.1297956950930422</v>
      </c>
      <c r="BJ10" s="478">
        <v>0</v>
      </c>
      <c r="BK10" s="478">
        <v>0.54368184541250342</v>
      </c>
      <c r="BL10" s="478">
        <v>0.7297682709447415</v>
      </c>
      <c r="BM10" s="478">
        <v>0.87776332899869958</v>
      </c>
      <c r="BN10" s="478">
        <v>0.67518070635551686</v>
      </c>
      <c r="BO10" s="478">
        <v>0.26109282307058457</v>
      </c>
      <c r="BP10" s="478">
        <v>0</v>
      </c>
      <c r="BQ10" s="478">
        <v>0</v>
      </c>
      <c r="BR10" s="478">
        <v>0.61661287339414472</v>
      </c>
      <c r="BS10" s="478">
        <v>0.69315076904184447</v>
      </c>
      <c r="BT10" s="478">
        <v>0.84913793103448287</v>
      </c>
      <c r="BU10" s="478">
        <v>0.71301536887781081</v>
      </c>
      <c r="BV10" s="478">
        <v>0.42839842953625806</v>
      </c>
      <c r="BW10" s="478">
        <v>0</v>
      </c>
      <c r="BX10" s="478">
        <v>0</v>
      </c>
      <c r="BY10" s="478">
        <v>0.61812942024477369</v>
      </c>
      <c r="BZ10" s="478">
        <v>0.69422755433179262</v>
      </c>
      <c r="CA10" s="478">
        <v>0.88656195462478182</v>
      </c>
      <c r="CB10" s="478">
        <v>0.78103128426206359</v>
      </c>
      <c r="CC10" s="478">
        <v>0.53455865775197386</v>
      </c>
      <c r="CD10" s="478">
        <v>0.21286060127496795</v>
      </c>
      <c r="CE10" s="478">
        <v>0</v>
      </c>
      <c r="CF10" s="478">
        <v>0.60461694608620609</v>
      </c>
      <c r="CG10" s="478">
        <v>0.72642411670415807</v>
      </c>
      <c r="CH10" s="478">
        <v>0.97099236641221376</v>
      </c>
      <c r="CI10" s="478">
        <v>0.92880567913100953</v>
      </c>
      <c r="CJ10" s="478">
        <v>0.58985070593600131</v>
      </c>
      <c r="CK10" s="478">
        <v>0.29110367969769924</v>
      </c>
      <c r="CL10" s="478">
        <v>0</v>
      </c>
      <c r="CM10" s="478">
        <v>0.6829277675238079</v>
      </c>
      <c r="CN10" s="478">
        <v>0.81623504870958441</v>
      </c>
      <c r="CO10" s="478">
        <v>0.91655969191270859</v>
      </c>
      <c r="CP10" s="478">
        <v>0.72032252575623212</v>
      </c>
      <c r="CQ10" s="478">
        <v>0.5660292334352155</v>
      </c>
      <c r="CR10" s="478">
        <v>0.44711783018309542</v>
      </c>
      <c r="CS10" s="478">
        <v>2.2160664819944598E-2</v>
      </c>
      <c r="CT10" s="478">
        <v>0.6029239662240421</v>
      </c>
      <c r="CU10" s="478">
        <v>0.74041914405133347</v>
      </c>
      <c r="CV10" s="478">
        <v>0.48327137546468402</v>
      </c>
      <c r="CW10" s="478">
        <v>0.42626088004008</v>
      </c>
      <c r="CX10" s="478">
        <v>0.42294918064515469</v>
      </c>
      <c r="CY10" s="478">
        <v>0.20623234012763861</v>
      </c>
      <c r="CZ10" s="478">
        <v>0</v>
      </c>
      <c r="DA10" s="478">
        <v>0.44195808415938004</v>
      </c>
      <c r="DB10" s="478">
        <v>0.46048482459597956</v>
      </c>
      <c r="DC10" s="478">
        <v>0.94037267080745346</v>
      </c>
      <c r="DD10" s="478">
        <v>0.80765141124053197</v>
      </c>
      <c r="DE10" s="478">
        <v>0.49307878576136105</v>
      </c>
      <c r="DF10" s="478">
        <v>0.22966335152964462</v>
      </c>
      <c r="DG10" s="478">
        <v>0</v>
      </c>
      <c r="DH10" s="478">
        <v>0.62900372815294292</v>
      </c>
      <c r="DI10" s="478">
        <v>0.75874895542465803</v>
      </c>
      <c r="DJ10" s="478">
        <f t="shared" ref="DJ10:DP10" si="10">DJ9/DJ8</f>
        <v>0.92558139534883699</v>
      </c>
      <c r="DK10" s="478">
        <f t="shared" si="10"/>
        <v>0.66246831658830541</v>
      </c>
      <c r="DL10" s="478">
        <f t="shared" si="10"/>
        <v>0.50830162535756485</v>
      </c>
      <c r="DM10" s="478">
        <f t="shared" si="10"/>
        <v>0.29208502591040969</v>
      </c>
      <c r="DN10" s="478">
        <f t="shared" si="10"/>
        <v>2.2549019607843137E-2</v>
      </c>
      <c r="DO10" s="478">
        <f t="shared" si="10"/>
        <v>0.54002956449266115</v>
      </c>
      <c r="DP10" s="478">
        <f t="shared" si="10"/>
        <v>0.70022174302221341</v>
      </c>
    </row>
    <row r="11" spans="1:120" ht="25.5" customHeight="1">
      <c r="A11" s="481" t="s">
        <v>238</v>
      </c>
      <c r="B11" s="482">
        <v>48729.798000000003</v>
      </c>
      <c r="C11" s="482">
        <v>37603.173664777656</v>
      </c>
      <c r="D11" s="482">
        <v>50509.537769184608</v>
      </c>
      <c r="E11" s="482">
        <v>37251.925277011076</v>
      </c>
      <c r="F11" s="482">
        <v>83630</v>
      </c>
      <c r="G11" s="484">
        <v>257724.43471097335</v>
      </c>
      <c r="H11" s="485">
        <v>136842.50943396229</v>
      </c>
      <c r="I11" s="486">
        <v>3504.3975000000005</v>
      </c>
      <c r="J11" s="482">
        <v>3063.6213679245279</v>
      </c>
      <c r="K11" s="482">
        <v>4904.433962264151</v>
      </c>
      <c r="L11" s="482">
        <v>4540.5800232009278</v>
      </c>
      <c r="M11" s="482">
        <v>13900</v>
      </c>
      <c r="N11" s="487">
        <v>29913.032853389606</v>
      </c>
      <c r="O11" s="488">
        <v>11472.452830188678</v>
      </c>
      <c r="P11" s="486">
        <v>495.91350000000006</v>
      </c>
      <c r="Q11" s="482">
        <v>643.15103763584239</v>
      </c>
      <c r="R11" s="482">
        <v>863.93546236415773</v>
      </c>
      <c r="S11" s="482">
        <v>655.33341333653345</v>
      </c>
      <c r="T11" s="482">
        <v>1173</v>
      </c>
      <c r="U11" s="487">
        <v>3831.3334133365338</v>
      </c>
      <c r="V11" s="488">
        <v>2003.0000000000002</v>
      </c>
      <c r="W11" s="486">
        <v>334.3725</v>
      </c>
      <c r="X11" s="482">
        <v>416.408552070138</v>
      </c>
      <c r="Y11" s="482">
        <v>493.25668377891856</v>
      </c>
      <c r="Z11" s="482">
        <v>210.39241569662784</v>
      </c>
      <c r="AA11" s="482">
        <v>293</v>
      </c>
      <c r="AB11" s="487">
        <v>1747.4301515456846</v>
      </c>
      <c r="AC11" s="488">
        <v>1244.0377358490566</v>
      </c>
      <c r="AD11" s="486">
        <v>279.65700000000004</v>
      </c>
      <c r="AE11" s="482">
        <v>189.13278598573237</v>
      </c>
      <c r="AF11" s="482">
        <v>243.36115741049406</v>
      </c>
      <c r="AG11" s="482">
        <v>148.05392215688627</v>
      </c>
      <c r="AH11" s="482">
        <v>641</v>
      </c>
      <c r="AI11" s="487">
        <v>1501.2048655531128</v>
      </c>
      <c r="AJ11" s="488">
        <v>712.15094339622647</v>
      </c>
      <c r="AK11" s="486">
        <v>30238.564500000004</v>
      </c>
      <c r="AL11" s="482">
        <v>21699.7335865391</v>
      </c>
      <c r="AM11" s="482">
        <v>28484.154743649575</v>
      </c>
      <c r="AN11" s="482">
        <v>20288.062722508897</v>
      </c>
      <c r="AO11" s="482">
        <v>41250</v>
      </c>
      <c r="AP11" s="487">
        <v>141960.51555269759</v>
      </c>
      <c r="AQ11" s="488">
        <v>80422.452830188675</v>
      </c>
      <c r="AR11" s="460">
        <v>571.47300000000007</v>
      </c>
      <c r="AS11" s="460">
        <v>307.30838542569501</v>
      </c>
      <c r="AT11" s="460">
        <v>320.53936929128605</v>
      </c>
      <c r="AU11" s="460">
        <v>120.78083123324933</v>
      </c>
      <c r="AV11" s="460">
        <v>99</v>
      </c>
      <c r="AW11" s="460">
        <v>1419.1015859502304</v>
      </c>
      <c r="AX11" s="460">
        <v>1199.3207547169811</v>
      </c>
      <c r="AY11" s="460">
        <v>453.35700000000003</v>
      </c>
      <c r="AZ11" s="460">
        <v>523.33331268751249</v>
      </c>
      <c r="BA11" s="460">
        <v>808.44176278418558</v>
      </c>
      <c r="BB11" s="460">
        <v>472.21408856354253</v>
      </c>
      <c r="BC11" s="460">
        <v>935</v>
      </c>
      <c r="BD11" s="460">
        <v>3192.3461640352407</v>
      </c>
      <c r="BE11" s="460">
        <v>1785.132075471698</v>
      </c>
      <c r="BF11" s="460">
        <v>642.69000000000005</v>
      </c>
      <c r="BG11" s="460">
        <v>354.49047869857992</v>
      </c>
      <c r="BH11" s="460">
        <v>506.64970998066542</v>
      </c>
      <c r="BI11" s="460">
        <v>518.18872754910194</v>
      </c>
      <c r="BJ11" s="460">
        <v>1356</v>
      </c>
      <c r="BK11" s="460">
        <v>3378.0189162283473</v>
      </c>
      <c r="BL11" s="460">
        <v>1503.8301886792453</v>
      </c>
      <c r="BM11" s="460">
        <v>929.29500000000007</v>
      </c>
      <c r="BN11" s="460">
        <v>439.05822354823647</v>
      </c>
      <c r="BO11" s="460">
        <v>566.17507833855598</v>
      </c>
      <c r="BP11" s="460">
        <v>291.43245729829192</v>
      </c>
      <c r="BQ11" s="460">
        <v>226</v>
      </c>
      <c r="BR11" s="460">
        <v>2451.9607591850845</v>
      </c>
      <c r="BS11" s="460">
        <v>1934.5283018867926</v>
      </c>
      <c r="BT11" s="460">
        <v>593.18550000000005</v>
      </c>
      <c r="BU11" s="460">
        <v>445.45154246949795</v>
      </c>
      <c r="BV11" s="460">
        <v>475.07993866257749</v>
      </c>
      <c r="BW11" s="460">
        <v>177.66470658826353</v>
      </c>
      <c r="BX11" s="460">
        <v>226</v>
      </c>
      <c r="BY11" s="460">
        <v>1917.381687720339</v>
      </c>
      <c r="BZ11" s="460">
        <v>1513.7169811320755</v>
      </c>
      <c r="CA11" s="460">
        <v>671.35050000000001</v>
      </c>
      <c r="CB11" s="460">
        <v>590.35208017201148</v>
      </c>
      <c r="CC11" s="460">
        <v>961.9955330355358</v>
      </c>
      <c r="CD11" s="460">
        <v>398.18712748509938</v>
      </c>
      <c r="CE11" s="460">
        <v>505</v>
      </c>
      <c r="CF11" s="460">
        <v>3126.8852406926462</v>
      </c>
      <c r="CG11" s="460">
        <v>2223.6981132075471</v>
      </c>
      <c r="CH11" s="460">
        <v>880.65900000000011</v>
      </c>
      <c r="CI11" s="460">
        <v>823.73035929061939</v>
      </c>
      <c r="CJ11" s="460">
        <v>1249.252150143343</v>
      </c>
      <c r="CK11" s="460">
        <v>936.63586543461724</v>
      </c>
      <c r="CL11" s="460">
        <v>1649</v>
      </c>
      <c r="CM11" s="460">
        <v>5539.2773748685795</v>
      </c>
      <c r="CN11" s="460">
        <v>2953.6415094339627</v>
      </c>
      <c r="CO11" s="460">
        <v>1090.836</v>
      </c>
      <c r="CP11" s="460">
        <v>1044.1125965731048</v>
      </c>
      <c r="CQ11" s="460">
        <v>1350.2778185212346</v>
      </c>
      <c r="CR11" s="460">
        <v>822.08888355534214</v>
      </c>
      <c r="CS11" s="460">
        <v>1641</v>
      </c>
      <c r="CT11" s="460">
        <v>5948.3152986496816</v>
      </c>
      <c r="CU11" s="460">
        <v>3485.2264150943392</v>
      </c>
      <c r="CV11" s="460">
        <v>265.76100000000002</v>
      </c>
      <c r="CW11" s="460">
        <v>217.46081478765251</v>
      </c>
      <c r="CX11" s="460">
        <v>207.32535502366824</v>
      </c>
      <c r="CY11" s="460">
        <v>88.832353294131764</v>
      </c>
      <c r="CZ11" s="460">
        <v>37</v>
      </c>
      <c r="DA11" s="460">
        <v>816.37952310545256</v>
      </c>
      <c r="DB11" s="460">
        <v>690.54716981132083</v>
      </c>
      <c r="DC11" s="460">
        <v>1134.261</v>
      </c>
      <c r="DD11" s="460">
        <v>1004.1444936995799</v>
      </c>
      <c r="DE11" s="460">
        <v>1266.7454496966463</v>
      </c>
      <c r="DF11" s="460">
        <v>921.05124204968206</v>
      </c>
      <c r="DG11" s="460">
        <v>1484</v>
      </c>
      <c r="DH11" s="460">
        <v>5810.202185445909</v>
      </c>
      <c r="DI11" s="460">
        <v>3405.1509433962265</v>
      </c>
      <c r="DJ11" s="460">
        <f t="shared" ref="DJ11:DJ12" si="11">B11-I11-P11-W11-AD11-AK11-AR11-AY11-BF11-BM11-BT11-CA11-CH11-CO11-CV11-DC11</f>
        <v>6644.0249999999996</v>
      </c>
      <c r="DK11" s="460">
        <f t="shared" ref="DK11:DK12" si="12">C11-J11-Q11-X11-AE11-AL11-AS11-AZ11-BG11-BN11-BU11-CB11-CI11-CP11-CW11-DD11</f>
        <v>5841.6840472698223</v>
      </c>
      <c r="DL11" s="460">
        <f t="shared" ref="DL11:DL12" si="13">D11-K11-R11-Y11-AF11-AM11-AT11-BA11-BH11-BO11-BV11-CC11-CJ11-CQ11-CX11-DE11</f>
        <v>7807.9135942396179</v>
      </c>
      <c r="DM11" s="460">
        <f t="shared" ref="DM11:DM12" si="14">E11-L11-S11-Z11-AG11-AN11-AU11-BB11-BI11-BP11-BW11-CD11-CK11-CR11-CY11-DF11</f>
        <v>6662.4264970598779</v>
      </c>
      <c r="DN11" s="460">
        <f t="shared" ref="DN11:DN12" si="15">F11-M11-T11-AA11-AH11-AO11-AV11-BC11-BJ11-BQ11-BX11-CE11-CL11-CS11-CZ11-DG11</f>
        <v>18215</v>
      </c>
      <c r="DO11" s="460">
        <f t="shared" ref="DO11:DO12" si="16">G11-N11-U11-AB11-AI11-AP11-AW11-BD11-BK11-BR11-BY11-CF11-CM11-CT11-DA11-DH11</f>
        <v>45171.049138569309</v>
      </c>
      <c r="DP11" s="460">
        <f t="shared" ref="DP11:DP12" si="17">H11-O11-V11-AC11-AJ11-AQ11-AX11-BE11-BL11-BS11-BZ11-CG11-CN11-CU11-DB11-DI11</f>
        <v>20293.622641509482</v>
      </c>
    </row>
    <row r="12" spans="1:120" ht="24" customHeight="1">
      <c r="A12" s="489" t="s">
        <v>491</v>
      </c>
      <c r="B12" s="465">
        <v>42414.934500000003</v>
      </c>
      <c r="C12" s="465">
        <v>27612.901555737051</v>
      </c>
      <c r="D12" s="465">
        <v>28018.013000866726</v>
      </c>
      <c r="E12" s="465">
        <v>19237.150943396227</v>
      </c>
      <c r="F12" s="465">
        <v>10540</v>
      </c>
      <c r="G12" s="468">
        <v>127823</v>
      </c>
      <c r="H12" s="469">
        <v>98045.849056603765</v>
      </c>
      <c r="I12" s="470">
        <v>3188.2635000000005</v>
      </c>
      <c r="J12" s="465">
        <v>2367.7321663777579</v>
      </c>
      <c r="K12" s="465">
        <v>2915.5137675845062</v>
      </c>
      <c r="L12" s="465">
        <v>2793.4905660377353</v>
      </c>
      <c r="M12" s="465">
        <v>2476</v>
      </c>
      <c r="N12" s="472">
        <v>13741</v>
      </c>
      <c r="O12" s="473">
        <v>8471.5094339622647</v>
      </c>
      <c r="P12" s="470">
        <v>341.32050000000004</v>
      </c>
      <c r="Q12" s="465">
        <v>415.6704327288486</v>
      </c>
      <c r="R12" s="465">
        <v>456.5751050070005</v>
      </c>
      <c r="S12" s="465">
        <v>322.43396226415086</v>
      </c>
      <c r="T12" s="465">
        <v>106</v>
      </c>
      <c r="U12" s="472">
        <v>1642</v>
      </c>
      <c r="V12" s="473">
        <v>1213.566037735849</v>
      </c>
      <c r="W12" s="470">
        <v>264.024</v>
      </c>
      <c r="X12" s="465">
        <v>269.11127568504571</v>
      </c>
      <c r="Y12" s="465">
        <v>311.84585639042598</v>
      </c>
      <c r="Z12" s="465">
        <v>95.01886792452828</v>
      </c>
      <c r="AA12" s="465">
        <v>0</v>
      </c>
      <c r="AB12" s="472">
        <v>940</v>
      </c>
      <c r="AC12" s="473">
        <v>844.98113207547169</v>
      </c>
      <c r="AD12" s="470">
        <v>252.73349999999999</v>
      </c>
      <c r="AE12" s="465">
        <v>129.56258640576038</v>
      </c>
      <c r="AF12" s="465">
        <v>73.024668311220736</v>
      </c>
      <c r="AG12" s="465">
        <v>58.679245283018872</v>
      </c>
      <c r="AH12" s="465">
        <v>89</v>
      </c>
      <c r="AI12" s="472">
        <v>603</v>
      </c>
      <c r="AJ12" s="473">
        <v>455.32075471698113</v>
      </c>
      <c r="AK12" s="470">
        <v>26676.846000000001</v>
      </c>
      <c r="AL12" s="465">
        <v>16586.697169544634</v>
      </c>
      <c r="AM12" s="465">
        <v>16563.475698379894</v>
      </c>
      <c r="AN12" s="465">
        <v>11009.981132075471</v>
      </c>
      <c r="AO12" s="465">
        <v>4730</v>
      </c>
      <c r="AP12" s="472">
        <v>75567</v>
      </c>
      <c r="AQ12" s="473">
        <v>59827.018867924526</v>
      </c>
      <c r="AR12" s="474">
        <v>467.25299999999999</v>
      </c>
      <c r="AS12" s="474">
        <v>200.23229901993469</v>
      </c>
      <c r="AT12" s="474">
        <v>174.30715381025399</v>
      </c>
      <c r="AU12" s="474">
        <v>28.207547169811317</v>
      </c>
      <c r="AV12" s="474">
        <v>0</v>
      </c>
      <c r="AW12" s="474">
        <v>870</v>
      </c>
      <c r="AX12" s="474">
        <v>841.79245283018872</v>
      </c>
      <c r="AY12" s="474">
        <v>409.06350000000003</v>
      </c>
      <c r="AZ12" s="474">
        <v>381.77115564370956</v>
      </c>
      <c r="BA12" s="474">
        <v>377.67477831855456</v>
      </c>
      <c r="BB12" s="474">
        <v>265.49056603773585</v>
      </c>
      <c r="BC12" s="474">
        <v>51</v>
      </c>
      <c r="BD12" s="474">
        <v>1485</v>
      </c>
      <c r="BE12" s="474">
        <v>1168.5094339622642</v>
      </c>
      <c r="BF12" s="474">
        <v>547.15499999999997</v>
      </c>
      <c r="BG12" s="474">
        <v>239.77879558637241</v>
      </c>
      <c r="BH12" s="474">
        <v>230.59450630042005</v>
      </c>
      <c r="BI12" s="474">
        <v>137.47169811320754</v>
      </c>
      <c r="BJ12" s="474">
        <v>169</v>
      </c>
      <c r="BK12" s="474">
        <v>1324</v>
      </c>
      <c r="BL12" s="474">
        <v>1017.5283018867924</v>
      </c>
      <c r="BM12" s="474">
        <v>818.99549999999999</v>
      </c>
      <c r="BN12" s="474">
        <v>332.2550500366691</v>
      </c>
      <c r="BO12" s="474">
        <v>179.9947329821988</v>
      </c>
      <c r="BP12" s="474">
        <v>66.754716981132077</v>
      </c>
      <c r="BQ12" s="474">
        <v>9</v>
      </c>
      <c r="BR12" s="474">
        <v>1407.0000000000002</v>
      </c>
      <c r="BS12" s="474">
        <v>1331.2452830188681</v>
      </c>
      <c r="BT12" s="474">
        <v>515.02050000000008</v>
      </c>
      <c r="BU12" s="474">
        <v>278.47286622441487</v>
      </c>
      <c r="BV12" s="474">
        <v>173.24248283218881</v>
      </c>
      <c r="BW12" s="474">
        <v>12.264150943396224</v>
      </c>
      <c r="BX12" s="474">
        <v>16</v>
      </c>
      <c r="BY12" s="474">
        <v>995</v>
      </c>
      <c r="BZ12" s="474">
        <v>966.7358490566038</v>
      </c>
      <c r="CA12" s="474">
        <v>544.54949999999997</v>
      </c>
      <c r="CB12" s="474">
        <v>451.21508430562051</v>
      </c>
      <c r="CC12" s="474">
        <v>560.17881192079471</v>
      </c>
      <c r="CD12" s="474">
        <v>160.05660377358487</v>
      </c>
      <c r="CE12" s="474">
        <v>29</v>
      </c>
      <c r="CF12" s="474">
        <v>1745</v>
      </c>
      <c r="CG12" s="474">
        <v>1555.9433962264152</v>
      </c>
      <c r="CH12" s="474">
        <v>759.06900000000019</v>
      </c>
      <c r="CI12" s="474">
        <v>666.28775711714104</v>
      </c>
      <c r="CJ12" s="474">
        <v>710.00173344889663</v>
      </c>
      <c r="CK12" s="474">
        <v>348.64150943396226</v>
      </c>
      <c r="CL12" s="474">
        <v>59</v>
      </c>
      <c r="CM12" s="474">
        <v>2543</v>
      </c>
      <c r="CN12" s="474">
        <v>2135.3584905660377</v>
      </c>
      <c r="CO12" s="474">
        <v>966.64050000000009</v>
      </c>
      <c r="CP12" s="474">
        <v>771.70785655710381</v>
      </c>
      <c r="CQ12" s="474">
        <v>796.23654910327355</v>
      </c>
      <c r="CR12" s="474">
        <v>390.41509433962261</v>
      </c>
      <c r="CS12" s="474">
        <v>209</v>
      </c>
      <c r="CT12" s="474">
        <v>3134</v>
      </c>
      <c r="CU12" s="474">
        <v>2534.5849056603774</v>
      </c>
      <c r="CV12" s="474">
        <v>145.03950000000003</v>
      </c>
      <c r="CW12" s="474">
        <v>140.70508297219811</v>
      </c>
      <c r="CX12" s="474">
        <v>137.6139075938396</v>
      </c>
      <c r="CY12" s="474">
        <v>29.641509433962256</v>
      </c>
      <c r="CZ12" s="474">
        <v>0</v>
      </c>
      <c r="DA12" s="474">
        <v>453</v>
      </c>
      <c r="DB12" s="474">
        <v>423.35849056603774</v>
      </c>
      <c r="DC12" s="474">
        <v>987.48450000000003</v>
      </c>
      <c r="DD12" s="474">
        <v>672.82705410360688</v>
      </c>
      <c r="DE12" s="474">
        <v>627.65071004733647</v>
      </c>
      <c r="DF12" s="474">
        <v>471.03773584905662</v>
      </c>
      <c r="DG12" s="474">
        <v>164</v>
      </c>
      <c r="DH12" s="474">
        <v>2923</v>
      </c>
      <c r="DI12" s="474">
        <v>2287.9622641509432</v>
      </c>
      <c r="DJ12" s="474">
        <f t="shared" si="11"/>
        <v>5531.4764999999989</v>
      </c>
      <c r="DK12" s="474">
        <f t="shared" si="12"/>
        <v>3708.8749234282309</v>
      </c>
      <c r="DL12" s="474">
        <f t="shared" si="13"/>
        <v>3730.082538835919</v>
      </c>
      <c r="DM12" s="474">
        <f t="shared" si="14"/>
        <v>3047.5660377358518</v>
      </c>
      <c r="DN12" s="474">
        <f t="shared" si="15"/>
        <v>2433</v>
      </c>
      <c r="DO12" s="474">
        <f t="shared" si="16"/>
        <v>18451</v>
      </c>
      <c r="DP12" s="474">
        <f t="shared" si="17"/>
        <v>12970.433962264156</v>
      </c>
    </row>
    <row r="13" spans="1:120" ht="24" customHeight="1" thickBot="1">
      <c r="A13" s="490" t="s">
        <v>239</v>
      </c>
      <c r="B13" s="491">
        <v>0.87041063662935769</v>
      </c>
      <c r="C13" s="491">
        <v>0.73432369836383393</v>
      </c>
      <c r="D13" s="491">
        <v>0.5547073728708769</v>
      </c>
      <c r="E13" s="491">
        <v>0.51640689173367005</v>
      </c>
      <c r="F13" s="491">
        <v>0.12603132847064449</v>
      </c>
      <c r="G13" s="492">
        <v>0.49596771894503477</v>
      </c>
      <c r="H13" s="493">
        <v>0.71648678076836136</v>
      </c>
      <c r="I13" s="494">
        <v>0.90978934324659233</v>
      </c>
      <c r="J13" s="495">
        <v>0.77285404494413579</v>
      </c>
      <c r="K13" s="495">
        <v>0.59446488422866806</v>
      </c>
      <c r="L13" s="495">
        <v>0.61522769156448787</v>
      </c>
      <c r="M13" s="495">
        <v>0.1781294964028777</v>
      </c>
      <c r="N13" s="496">
        <v>0.4593649887441264</v>
      </c>
      <c r="O13" s="497">
        <v>0.73842181435431886</v>
      </c>
      <c r="P13" s="494">
        <v>0.68826619964973734</v>
      </c>
      <c r="Q13" s="495">
        <v>0.64630298080029647</v>
      </c>
      <c r="R13" s="495">
        <v>0.52848288430895474</v>
      </c>
      <c r="S13" s="495">
        <v>0.49201514176200156</v>
      </c>
      <c r="T13" s="495">
        <v>9.0366581415174771E-2</v>
      </c>
      <c r="U13" s="496">
        <v>0.42857141962230244</v>
      </c>
      <c r="V13" s="497">
        <v>0.60587420755658961</v>
      </c>
      <c r="W13" s="494">
        <v>0.78961038961038965</v>
      </c>
      <c r="X13" s="495">
        <v>0.64626740816725059</v>
      </c>
      <c r="Y13" s="495">
        <v>0.63221820736685186</v>
      </c>
      <c r="Z13" s="495">
        <v>0.45162686881992598</v>
      </c>
      <c r="AA13" s="495">
        <v>0</v>
      </c>
      <c r="AB13" s="496">
        <v>0.53793280330462745</v>
      </c>
      <c r="AC13" s="497">
        <v>0.67922467922467922</v>
      </c>
      <c r="AD13" s="494">
        <v>0.90372670807453404</v>
      </c>
      <c r="AE13" s="495">
        <v>0.68503504419130279</v>
      </c>
      <c r="AF13" s="495">
        <v>0.30006706529606525</v>
      </c>
      <c r="AG13" s="495">
        <v>0.39633698606673207</v>
      </c>
      <c r="AH13" s="495">
        <v>0.13884555382215288</v>
      </c>
      <c r="AI13" s="496">
        <v>0.40167735519417408</v>
      </c>
      <c r="AJ13" s="497">
        <v>0.63935989826197537</v>
      </c>
      <c r="AK13" s="494">
        <v>0.88221271218083108</v>
      </c>
      <c r="AL13" s="495">
        <v>0.76437330916513124</v>
      </c>
      <c r="AM13" s="495">
        <v>0.58149788355831944</v>
      </c>
      <c r="AN13" s="495">
        <v>0.54268272346478308</v>
      </c>
      <c r="AO13" s="495">
        <v>0.11466666666666667</v>
      </c>
      <c r="AP13" s="496">
        <v>0.53230998567308352</v>
      </c>
      <c r="AQ13" s="497">
        <v>0.7439094029406037</v>
      </c>
      <c r="AR13" s="494">
        <v>0.81762917933130685</v>
      </c>
      <c r="AS13" s="494">
        <v>0.65156796402599126</v>
      </c>
      <c r="AT13" s="494">
        <v>0.54379327630065499</v>
      </c>
      <c r="AU13" s="494">
        <v>0.23354324425320033</v>
      </c>
      <c r="AV13" s="494">
        <v>0</v>
      </c>
      <c r="AW13" s="494">
        <v>0.61306393327539555</v>
      </c>
      <c r="AX13" s="494">
        <v>0.70189100748851552</v>
      </c>
      <c r="AY13" s="494">
        <v>0.90229885057471271</v>
      </c>
      <c r="AZ13" s="494">
        <v>0.7294990523021968</v>
      </c>
      <c r="BA13" s="494">
        <v>0.46716386473885718</v>
      </c>
      <c r="BB13" s="494">
        <v>0.56222500020138777</v>
      </c>
      <c r="BC13" s="494">
        <v>5.4545454545454543E-2</v>
      </c>
      <c r="BD13" s="494">
        <v>0.46517511688735735</v>
      </c>
      <c r="BE13" s="494">
        <v>0.65457870037627364</v>
      </c>
      <c r="BF13" s="494">
        <v>0.8513513513513512</v>
      </c>
      <c r="BG13" s="494">
        <v>0.67640405030526696</v>
      </c>
      <c r="BH13" s="494">
        <v>0.45513596821997571</v>
      </c>
      <c r="BI13" s="494">
        <v>0.26529272213892602</v>
      </c>
      <c r="BJ13" s="494">
        <v>0.12463126843657817</v>
      </c>
      <c r="BK13" s="494">
        <v>0.39194570333498402</v>
      </c>
      <c r="BL13" s="494">
        <v>0.67662446833870737</v>
      </c>
      <c r="BM13" s="494">
        <v>0.88130841121495318</v>
      </c>
      <c r="BN13" s="494">
        <v>0.75674485117613655</v>
      </c>
      <c r="BO13" s="494">
        <v>0.31791355689903267</v>
      </c>
      <c r="BP13" s="494">
        <v>0.22905724914780562</v>
      </c>
      <c r="BQ13" s="494">
        <v>3.9823008849557522E-2</v>
      </c>
      <c r="BR13" s="494">
        <v>0.57382647529303055</v>
      </c>
      <c r="BS13" s="494">
        <v>0.68814980981176244</v>
      </c>
      <c r="BT13" s="494">
        <v>0.86822840409956081</v>
      </c>
      <c r="BU13" s="494">
        <v>0.62514738344066489</v>
      </c>
      <c r="BV13" s="494">
        <v>0.3646596472161987</v>
      </c>
      <c r="BW13" s="494">
        <v>6.902975373616714E-2</v>
      </c>
      <c r="BX13" s="494">
        <v>7.0796460176991149E-2</v>
      </c>
      <c r="BY13" s="494">
        <v>0.51893684307739485</v>
      </c>
      <c r="BZ13" s="494">
        <v>0.63865032968950608</v>
      </c>
      <c r="CA13" s="494">
        <v>0.81112548512289773</v>
      </c>
      <c r="CB13" s="494">
        <v>0.76431522723549905</v>
      </c>
      <c r="CC13" s="494">
        <v>0.5823091612007536</v>
      </c>
      <c r="CD13" s="494">
        <v>0.40196327988923841</v>
      </c>
      <c r="CE13" s="494">
        <v>5.7425742574257428E-2</v>
      </c>
      <c r="CF13" s="494">
        <v>0.55806333321444812</v>
      </c>
      <c r="CG13" s="494">
        <v>0.69970981536790666</v>
      </c>
      <c r="CH13" s="494">
        <v>0.86193293885601585</v>
      </c>
      <c r="CI13" s="494">
        <v>0.80886633544857467</v>
      </c>
      <c r="CJ13" s="494">
        <v>0.56834141399510807</v>
      </c>
      <c r="CK13" s="494">
        <v>0.37222737490645397</v>
      </c>
      <c r="CL13" s="494">
        <v>3.5779260157671314E-2</v>
      </c>
      <c r="CM13" s="494">
        <v>0.45908515279221473</v>
      </c>
      <c r="CN13" s="494">
        <v>0.72295790932842718</v>
      </c>
      <c r="CO13" s="494">
        <v>0.88614649681528668</v>
      </c>
      <c r="CP13" s="494">
        <v>0.73910405744546703</v>
      </c>
      <c r="CQ13" s="494">
        <v>0.58968349933740083</v>
      </c>
      <c r="CR13" s="494">
        <v>0.47490618368559934</v>
      </c>
      <c r="CS13" s="494">
        <v>0.12736136502132847</v>
      </c>
      <c r="CT13" s="494">
        <v>0.52687186920159479</v>
      </c>
      <c r="CU13" s="494">
        <v>0.72723680007795721</v>
      </c>
      <c r="CV13" s="494">
        <v>0.54575163398692816</v>
      </c>
      <c r="CW13" s="494">
        <v>0.64703649303252486</v>
      </c>
      <c r="CX13" s="494">
        <v>0.66375821509206923</v>
      </c>
      <c r="CY13" s="494">
        <v>0.33367920959851871</v>
      </c>
      <c r="CZ13" s="494">
        <v>0</v>
      </c>
      <c r="DA13" s="494">
        <v>0.5548889789357021</v>
      </c>
      <c r="DB13" s="494">
        <v>0.61307686002349782</v>
      </c>
      <c r="DC13" s="494">
        <v>0.87059724349157741</v>
      </c>
      <c r="DD13" s="494">
        <v>0.67005003595120383</v>
      </c>
      <c r="DE13" s="494">
        <v>0.49548290084455643</v>
      </c>
      <c r="DF13" s="494">
        <v>0.51141317045599133</v>
      </c>
      <c r="DG13" s="494">
        <v>0.11051212938005391</v>
      </c>
      <c r="DH13" s="494">
        <v>0.50308059972884955</v>
      </c>
      <c r="DI13" s="494">
        <v>0.67191214198245708</v>
      </c>
      <c r="DJ13" s="494">
        <f t="shared" ref="DJ13:DP13" si="18">DJ12/DJ11</f>
        <v>0.832549019607843</v>
      </c>
      <c r="DK13" s="494">
        <f t="shared" si="18"/>
        <v>0.63489824054445665</v>
      </c>
      <c r="DL13" s="494">
        <f t="shared" si="18"/>
        <v>0.47773102171466553</v>
      </c>
      <c r="DM13" s="494">
        <f t="shared" si="18"/>
        <v>0.45742584013208093</v>
      </c>
      <c r="DN13" s="494">
        <f t="shared" si="18"/>
        <v>0.13357123250068625</v>
      </c>
      <c r="DO13" s="494">
        <f t="shared" si="18"/>
        <v>0.40846959173781089</v>
      </c>
      <c r="DP13" s="494">
        <f t="shared" si="18"/>
        <v>0.63913842251771502</v>
      </c>
    </row>
    <row r="14" spans="1:120" ht="15.75" thickBot="1">
      <c r="A14" s="498" t="s">
        <v>240</v>
      </c>
      <c r="C14" s="499"/>
      <c r="D14" s="499"/>
      <c r="E14" s="500"/>
      <c r="F14" s="500"/>
      <c r="G14" s="500"/>
      <c r="H14" s="500"/>
      <c r="P14" s="432"/>
      <c r="Q14" s="499"/>
      <c r="R14" s="499"/>
      <c r="S14" s="500"/>
      <c r="T14" s="500"/>
      <c r="U14" s="500"/>
      <c r="V14" s="500"/>
      <c r="W14" s="432"/>
      <c r="X14" s="499"/>
      <c r="Y14" s="499"/>
      <c r="Z14" s="500"/>
      <c r="AA14" s="500"/>
      <c r="AB14" s="500"/>
      <c r="AC14" s="500"/>
    </row>
    <row r="15" spans="1:120" ht="13.5" customHeight="1"/>
    <row r="17" spans="1:8" ht="15" customHeight="1">
      <c r="A17" s="433"/>
      <c r="B17" s="434"/>
      <c r="C17" s="434"/>
    </row>
    <row r="18" spans="1:8" ht="15" customHeight="1">
      <c r="A18" s="433"/>
      <c r="B18" s="434"/>
      <c r="C18" s="434"/>
    </row>
    <row r="19" spans="1:8" ht="15" customHeight="1">
      <c r="A19" s="433"/>
      <c r="B19" s="434"/>
      <c r="C19" s="434"/>
    </row>
    <row r="20" spans="1:8" ht="15" customHeight="1">
      <c r="A20" s="433"/>
      <c r="B20" s="434"/>
      <c r="C20" s="434"/>
    </row>
    <row r="21" spans="1:8" ht="15" customHeight="1">
      <c r="A21" s="433"/>
      <c r="B21" s="434"/>
      <c r="C21" s="434"/>
    </row>
    <row r="22" spans="1:8" ht="15" customHeight="1">
      <c r="A22" s="433"/>
      <c r="B22" s="434"/>
      <c r="C22" s="434"/>
    </row>
    <row r="23" spans="1:8" ht="15" customHeight="1">
      <c r="A23" s="433"/>
      <c r="B23" s="434"/>
      <c r="C23" s="434"/>
    </row>
    <row r="24" spans="1:8" ht="15" customHeight="1">
      <c r="A24" s="433"/>
      <c r="B24" s="434"/>
      <c r="C24" s="434"/>
    </row>
    <row r="25" spans="1:8" ht="15" customHeight="1">
      <c r="A25" s="433"/>
      <c r="B25" s="434"/>
      <c r="C25" s="434"/>
    </row>
    <row r="26" spans="1:8" ht="15" customHeight="1">
      <c r="A26" s="433"/>
      <c r="B26" s="434"/>
      <c r="C26" s="434"/>
    </row>
    <row r="27" spans="1:8" ht="15" customHeight="1">
      <c r="A27" s="499"/>
      <c r="B27" s="500"/>
      <c r="C27" s="500"/>
    </row>
    <row r="28" spans="1:8" ht="15" customHeight="1">
      <c r="A28" s="433"/>
      <c r="B28" s="434"/>
      <c r="C28" s="434"/>
      <c r="H28" s="500"/>
    </row>
    <row r="29" spans="1:8" ht="15" customHeight="1">
      <c r="A29" s="433"/>
      <c r="B29" s="434"/>
      <c r="C29" s="434"/>
    </row>
    <row r="30" spans="1:8" ht="15" customHeight="1">
      <c r="A30" s="433"/>
      <c r="B30" s="434"/>
      <c r="C30" s="434"/>
    </row>
    <row r="31" spans="1:8" ht="15" customHeight="1">
      <c r="A31" s="433"/>
      <c r="B31" s="434"/>
      <c r="C31" s="434"/>
    </row>
    <row r="32" spans="1:8" ht="15" customHeight="1">
      <c r="A32" s="433"/>
      <c r="B32" s="434"/>
      <c r="C32" s="434"/>
    </row>
    <row r="33" spans="1:3" s="434" customFormat="1" ht="15" customHeight="1">
      <c r="A33" s="433"/>
    </row>
    <row r="34" spans="1:3" s="434" customFormat="1" ht="15" customHeight="1">
      <c r="A34" s="433"/>
    </row>
    <row r="35" spans="1:3" s="434" customFormat="1" ht="15" customHeight="1">
      <c r="A35" s="433"/>
    </row>
    <row r="36" spans="1:3" s="434" customFormat="1" ht="15" customHeight="1">
      <c r="A36" s="433"/>
    </row>
    <row r="37" spans="1:3" s="434" customFormat="1" ht="15" customHeight="1">
      <c r="A37" s="433"/>
    </row>
    <row r="38" spans="1:3" s="434" customFormat="1" ht="15" customHeight="1">
      <c r="A38" s="433"/>
    </row>
    <row r="39" spans="1:3" s="434" customFormat="1" ht="15" customHeight="1">
      <c r="A39" s="433"/>
    </row>
    <row r="40" spans="1:3" s="434" customFormat="1" ht="15" customHeight="1">
      <c r="A40" s="433"/>
    </row>
    <row r="41" spans="1:3" s="434" customFormat="1" ht="15" customHeight="1">
      <c r="A41" s="433"/>
    </row>
    <row r="42" spans="1:3" s="434" customFormat="1" ht="15" customHeight="1">
      <c r="A42" s="433"/>
    </row>
    <row r="43" spans="1:3" s="434" customFormat="1" ht="15" customHeight="1">
      <c r="A43" s="433"/>
    </row>
    <row r="44" spans="1:3" s="434" customFormat="1" ht="15" customHeight="1">
      <c r="A44" s="433"/>
    </row>
    <row r="45" spans="1:3" s="434" customFormat="1" ht="15" customHeight="1">
      <c r="A45" s="433"/>
    </row>
    <row r="46" spans="1:3" s="434" customFormat="1" ht="15" customHeight="1">
      <c r="A46" s="433"/>
    </row>
    <row r="47" spans="1:3" s="434" customFormat="1" ht="15" customHeight="1">
      <c r="C47" s="433"/>
    </row>
    <row r="48" spans="1:3" s="434" customFormat="1" ht="15" customHeight="1">
      <c r="C48" s="433"/>
    </row>
    <row r="49" spans="2:2" s="434" customFormat="1" ht="15" customHeight="1"/>
    <row r="50" spans="2:2" s="434" customFormat="1" ht="15" customHeight="1"/>
    <row r="51" spans="2:2" s="434" customFormat="1" ht="15" customHeight="1">
      <c r="B51" s="500"/>
    </row>
    <row r="52" spans="2:2" s="434" customFormat="1" ht="15" customHeight="1"/>
    <row r="53" spans="2:2" s="434" customFormat="1" ht="15" customHeight="1"/>
    <row r="54" spans="2:2" s="434" customFormat="1" ht="15" customHeight="1"/>
    <row r="55" spans="2:2" s="434" customFormat="1" ht="15" customHeight="1"/>
    <row r="56" spans="2:2" s="434" customFormat="1" ht="15" customHeight="1"/>
    <row r="57" spans="2:2" s="434" customFormat="1" ht="15" customHeight="1"/>
    <row r="58" spans="2:2" s="434" customFormat="1" ht="15" customHeight="1"/>
    <row r="59" spans="2:2" s="434" customFormat="1" ht="15" customHeight="1"/>
    <row r="60" spans="2:2" s="434" customFormat="1" ht="15" customHeight="1"/>
    <row r="61" spans="2:2" s="434" customFormat="1" ht="15" customHeight="1"/>
    <row r="62" spans="2:2" s="434" customFormat="1" ht="15" customHeight="1"/>
    <row r="63" spans="2:2" s="434" customFormat="1" ht="15" customHeight="1"/>
    <row r="64" spans="2:2" s="434" customFormat="1" ht="15" customHeight="1"/>
    <row r="65" spans="1:8" ht="15" customHeight="1">
      <c r="A65" s="434"/>
      <c r="B65" s="434"/>
    </row>
    <row r="66" spans="1:8" ht="15" customHeight="1">
      <c r="A66" s="434"/>
      <c r="B66" s="434"/>
    </row>
    <row r="67" spans="1:8" ht="15" customHeight="1">
      <c r="A67" s="434"/>
      <c r="B67" s="434"/>
      <c r="C67" s="499"/>
      <c r="D67" s="499"/>
      <c r="E67" s="500"/>
      <c r="H67" s="500"/>
    </row>
    <row r="68" spans="1:8" ht="15" customHeight="1">
      <c r="A68" s="434"/>
      <c r="B68" s="434"/>
    </row>
    <row r="69" spans="1:8" ht="15" customHeight="1">
      <c r="A69" s="434"/>
      <c r="B69" s="434"/>
    </row>
    <row r="70" spans="1:8" ht="15" customHeight="1">
      <c r="A70" s="434"/>
      <c r="B70" s="434"/>
    </row>
    <row r="71" spans="1:8" ht="15" customHeight="1">
      <c r="A71" s="434"/>
      <c r="B71" s="434"/>
    </row>
    <row r="72" spans="1:8" ht="15" customHeight="1">
      <c r="A72" s="434"/>
      <c r="B72" s="434"/>
    </row>
    <row r="73" spans="1:8" ht="15" customHeight="1">
      <c r="A73" s="434"/>
      <c r="B73" s="434"/>
    </row>
    <row r="74" spans="1:8" ht="15" customHeight="1">
      <c r="A74" s="434"/>
      <c r="B74" s="434"/>
    </row>
    <row r="75" spans="1:8" ht="15" customHeight="1">
      <c r="A75" s="434"/>
      <c r="B75" s="434"/>
    </row>
    <row r="76" spans="1:8" ht="15" customHeight="1">
      <c r="A76" s="434"/>
      <c r="B76" s="434"/>
    </row>
    <row r="77" spans="1:8" ht="15" customHeight="1">
      <c r="A77" s="434"/>
      <c r="B77" s="434"/>
    </row>
    <row r="78" spans="1:8" ht="15" customHeight="1">
      <c r="A78" s="434"/>
      <c r="B78" s="434"/>
    </row>
    <row r="79" spans="1:8" ht="15" customHeight="1">
      <c r="A79" s="434"/>
      <c r="B79" s="434"/>
    </row>
    <row r="80" spans="1:8" ht="15" customHeight="1">
      <c r="A80" s="434"/>
      <c r="B80" s="434"/>
      <c r="C80" s="499"/>
      <c r="D80" s="499"/>
      <c r="E80" s="500"/>
      <c r="H80" s="500"/>
    </row>
    <row r="81" spans="1:4" ht="15" customHeight="1">
      <c r="A81" s="434"/>
      <c r="B81" s="434"/>
      <c r="C81" s="434"/>
      <c r="D81" s="434"/>
    </row>
    <row r="82" spans="1:4" ht="15" customHeight="1">
      <c r="A82" s="434"/>
      <c r="B82" s="434"/>
      <c r="C82" s="434"/>
      <c r="D82" s="434"/>
    </row>
    <row r="83" spans="1:4" ht="15" customHeight="1">
      <c r="A83" s="434"/>
      <c r="B83" s="434"/>
      <c r="C83" s="434"/>
      <c r="D83" s="434"/>
    </row>
    <row r="84" spans="1:4" ht="15" customHeight="1">
      <c r="A84" s="434"/>
      <c r="B84" s="434"/>
      <c r="C84" s="434"/>
      <c r="D84" s="434"/>
    </row>
    <row r="85" spans="1:4" ht="15" customHeight="1">
      <c r="A85" s="434"/>
      <c r="B85" s="434"/>
      <c r="C85" s="434"/>
      <c r="D85" s="434"/>
    </row>
    <row r="86" spans="1:4" ht="15" customHeight="1">
      <c r="A86" s="434"/>
      <c r="B86" s="434"/>
      <c r="C86" s="434"/>
      <c r="D86" s="434"/>
    </row>
    <row r="87" spans="1:4" ht="15" customHeight="1">
      <c r="A87" s="500"/>
      <c r="B87" s="500"/>
      <c r="C87" s="434"/>
      <c r="D87" s="434"/>
    </row>
    <row r="88" spans="1:4" ht="15" customHeight="1">
      <c r="A88" s="434"/>
      <c r="B88" s="434"/>
      <c r="C88" s="434"/>
      <c r="D88" s="434"/>
    </row>
    <row r="89" spans="1:4" ht="15" customHeight="1">
      <c r="A89" s="434"/>
      <c r="B89" s="434"/>
      <c r="C89" s="434"/>
      <c r="D89" s="434"/>
    </row>
    <row r="90" spans="1:4" ht="15" customHeight="1">
      <c r="A90" s="434"/>
      <c r="B90" s="434"/>
      <c r="C90" s="434"/>
      <c r="D90" s="434"/>
    </row>
    <row r="91" spans="1:4" ht="15" customHeight="1">
      <c r="A91" s="434"/>
      <c r="B91" s="434"/>
      <c r="C91" s="434"/>
      <c r="D91" s="434"/>
    </row>
    <row r="92" spans="1:4" ht="15" customHeight="1">
      <c r="A92" s="434"/>
      <c r="B92" s="434"/>
      <c r="C92" s="434"/>
      <c r="D92" s="434"/>
    </row>
    <row r="93" spans="1:4" ht="15" customHeight="1">
      <c r="A93" s="434"/>
      <c r="B93" s="434"/>
      <c r="C93" s="434"/>
      <c r="D93" s="434"/>
    </row>
    <row r="94" spans="1:4" ht="15" customHeight="1">
      <c r="A94" s="434"/>
      <c r="B94" s="434"/>
      <c r="C94" s="434"/>
      <c r="D94" s="434"/>
    </row>
    <row r="95" spans="1:4" ht="15" customHeight="1">
      <c r="A95" s="434"/>
      <c r="B95" s="434"/>
      <c r="C95" s="434"/>
      <c r="D95" s="434"/>
    </row>
    <row r="96" spans="1:4" ht="15" customHeight="1">
      <c r="A96" s="434"/>
      <c r="B96" s="434"/>
      <c r="C96" s="434"/>
      <c r="D96" s="434"/>
    </row>
    <row r="97" spans="1:2" s="434" customFormat="1" ht="15" customHeight="1"/>
    <row r="98" spans="1:2" s="434" customFormat="1" ht="15" customHeight="1"/>
    <row r="99" spans="1:2" s="434" customFormat="1" ht="15" customHeight="1"/>
    <row r="100" spans="1:2" s="434" customFormat="1" ht="15" customHeight="1">
      <c r="A100" s="500"/>
      <c r="B100" s="500"/>
    </row>
    <row r="101" spans="1:2" s="434" customFormat="1" ht="15" customHeight="1"/>
    <row r="102" spans="1:2" s="434" customFormat="1" ht="15" customHeight="1"/>
    <row r="103" spans="1:2" s="434" customFormat="1" ht="15" customHeight="1"/>
    <row r="104" spans="1:2" s="434" customFormat="1" ht="15" customHeight="1"/>
    <row r="105" spans="1:2" s="434" customFormat="1" ht="15" customHeight="1"/>
    <row r="106" spans="1:2" s="434" customFormat="1" ht="15" customHeight="1">
      <c r="A106" s="501"/>
      <c r="B106" s="432"/>
    </row>
  </sheetData>
  <mergeCells count="34">
    <mergeCell ref="DC3:DI3"/>
    <mergeCell ref="DJ3:DP3"/>
    <mergeCell ref="AY2:BE2"/>
    <mergeCell ref="BF2:BL2"/>
    <mergeCell ref="BM2:BS2"/>
    <mergeCell ref="BT2:BZ2"/>
    <mergeCell ref="CA2:CG2"/>
    <mergeCell ref="CH2:CN2"/>
    <mergeCell ref="CO2:CU2"/>
    <mergeCell ref="CV2:DB2"/>
    <mergeCell ref="DC2:DI2"/>
    <mergeCell ref="DJ2:DP2"/>
    <mergeCell ref="BT3:BZ3"/>
    <mergeCell ref="CA3:CG3"/>
    <mergeCell ref="CH3:CN3"/>
    <mergeCell ref="CO3:CU3"/>
    <mergeCell ref="CV3:DB3"/>
    <mergeCell ref="AY3:BE3"/>
    <mergeCell ref="BF3:BL3"/>
    <mergeCell ref="BM3:BS3"/>
    <mergeCell ref="AD2:AJ2"/>
    <mergeCell ref="AK2:AQ2"/>
    <mergeCell ref="AR2:AX2"/>
    <mergeCell ref="AD3:AJ3"/>
    <mergeCell ref="AK3:AQ3"/>
    <mergeCell ref="AR3:AX3"/>
    <mergeCell ref="W3:AC3"/>
    <mergeCell ref="B2:H2"/>
    <mergeCell ref="I2:O2"/>
    <mergeCell ref="P2:V2"/>
    <mergeCell ref="W2:AC2"/>
    <mergeCell ref="B3:H3"/>
    <mergeCell ref="I3:O3"/>
    <mergeCell ref="P3:V3"/>
  </mergeCells>
  <hyperlinks>
    <hyperlink ref="A14" r:id="rId1"/>
  </hyperlinks>
  <printOptions horizontalCentered="1" verticalCentered="1" headings="1" gridLines="1"/>
  <pageMargins left="0.7" right="0.7" top="0.75" bottom="0.75" header="0.3" footer="0.3"/>
  <pageSetup scale="61" fitToHeight="0" pageOrder="overThenDown" orientation="landscape" r:id="rId2"/>
  <headerFooter>
    <oddHeader>&amp;L5th Cycle Housing Element Data Package&amp;CFresno County and the Cities Within</oddHeader>
    <oddFooter>&amp;L&amp;A&amp;C&amp;"-,Bold"HCD-Housing Policy&amp;RPage &amp;P</oddFooter>
  </headerFooter>
  <colBreaks count="15" manualBreakCount="15">
    <brk id="8" max="14" man="1"/>
    <brk id="15" max="14" man="1"/>
    <brk id="22" max="14" man="1"/>
    <brk id="29" max="14" man="1"/>
    <brk id="36" max="14" man="1"/>
    <brk id="43" max="14" man="1"/>
    <brk id="50" max="14" man="1"/>
    <brk id="57" max="14" man="1"/>
    <brk id="64" max="14" man="1"/>
    <brk id="71" max="14" man="1"/>
    <brk id="78" max="14" man="1"/>
    <brk id="85" max="14" man="1"/>
    <brk id="92" max="14" man="1"/>
    <brk id="99" max="14" man="1"/>
    <brk id="106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8"/>
  <sheetViews>
    <sheetView view="pageBreakPreview" zoomScale="60" zoomScaleNormal="100" workbookViewId="0">
      <selection activeCell="F13" sqref="F13"/>
    </sheetView>
  </sheetViews>
  <sheetFormatPr defaultRowHeight="15"/>
  <cols>
    <col min="1" max="1" width="41.5703125" customWidth="1"/>
    <col min="2" max="2" width="12.42578125" customWidth="1"/>
    <col min="3" max="3" width="11.140625" customWidth="1"/>
    <col min="4" max="4" width="10.42578125" customWidth="1"/>
    <col min="5" max="5" width="11.85546875" customWidth="1"/>
    <col min="6" max="6" width="11.28515625" bestFit="1" customWidth="1"/>
    <col min="8" max="8" width="11.28515625" customWidth="1"/>
    <col min="9" max="9" width="10.140625" customWidth="1"/>
    <col min="10" max="10" width="13" customWidth="1"/>
    <col min="11" max="11" width="12.28515625" customWidth="1"/>
    <col min="12" max="12" width="14.28515625" customWidth="1"/>
    <col min="14" max="14" width="13.85546875" customWidth="1"/>
    <col min="15" max="15" width="9.140625" customWidth="1"/>
    <col min="16" max="16" width="13.140625" customWidth="1"/>
    <col min="17" max="17" width="11.140625" customWidth="1"/>
    <col min="18" max="18" width="15.5703125" customWidth="1"/>
    <col min="20" max="20" width="13.7109375" customWidth="1"/>
    <col min="22" max="22" width="13.5703125" customWidth="1"/>
    <col min="23" max="23" width="13.28515625" customWidth="1"/>
    <col min="24" max="24" width="12.85546875" customWidth="1"/>
    <col min="26" max="26" width="13" customWidth="1"/>
    <col min="28" max="28" width="14.28515625" customWidth="1"/>
    <col min="29" max="29" width="13.5703125" customWidth="1"/>
    <col min="30" max="30" width="13.140625" customWidth="1"/>
    <col min="32" max="32" width="14.5703125" customWidth="1"/>
    <col min="34" max="34" width="13.42578125" customWidth="1"/>
    <col min="35" max="35" width="22.5703125" customWidth="1"/>
    <col min="36" max="36" width="13.7109375" customWidth="1"/>
    <col min="38" max="38" width="13.140625" customWidth="1"/>
    <col min="41" max="41" width="11.5703125" customWidth="1"/>
    <col min="44" max="44" width="12.85546875" customWidth="1"/>
    <col min="47" max="47" width="12.28515625" customWidth="1"/>
    <col min="50" max="50" width="12.7109375" customWidth="1"/>
  </cols>
  <sheetData>
    <row r="1" spans="1:52" ht="18.75" customHeight="1">
      <c r="A1" s="35" t="s">
        <v>111</v>
      </c>
      <c r="B1" s="662"/>
      <c r="C1" s="663"/>
      <c r="D1" s="662"/>
      <c r="E1" s="663"/>
      <c r="F1" s="662"/>
      <c r="G1" s="663"/>
      <c r="H1" s="662"/>
      <c r="I1" s="663"/>
      <c r="J1" s="662"/>
      <c r="K1" s="663"/>
      <c r="L1" s="662"/>
      <c r="M1" s="663"/>
      <c r="N1" s="660"/>
      <c r="O1" s="661"/>
      <c r="P1" s="662"/>
      <c r="Q1" s="663"/>
      <c r="R1" s="660"/>
      <c r="S1" s="661"/>
      <c r="T1" s="662"/>
      <c r="U1" s="663"/>
      <c r="V1" s="660"/>
      <c r="W1" s="661"/>
      <c r="X1" s="662"/>
      <c r="Y1" s="663"/>
      <c r="Z1" s="660"/>
      <c r="AA1" s="661"/>
      <c r="AB1" s="662"/>
      <c r="AC1" s="663"/>
      <c r="AD1" s="660"/>
      <c r="AE1" s="661"/>
      <c r="AF1" s="662"/>
      <c r="AG1" s="663"/>
      <c r="AH1" s="660"/>
      <c r="AI1" s="661"/>
    </row>
    <row r="2" spans="1:52" ht="15" customHeight="1" thickBot="1">
      <c r="A2" s="216" t="s">
        <v>6</v>
      </c>
      <c r="B2" s="657" t="s">
        <v>536</v>
      </c>
      <c r="C2" s="658"/>
      <c r="D2" s="659"/>
      <c r="E2" s="657" t="s">
        <v>521</v>
      </c>
      <c r="F2" s="658"/>
      <c r="G2" s="659"/>
      <c r="H2" s="657" t="s">
        <v>522</v>
      </c>
      <c r="I2" s="658"/>
      <c r="J2" s="659"/>
      <c r="K2" s="657" t="s">
        <v>523</v>
      </c>
      <c r="L2" s="658"/>
      <c r="M2" s="659"/>
      <c r="N2" s="657" t="s">
        <v>524</v>
      </c>
      <c r="O2" s="658"/>
      <c r="P2" s="659"/>
      <c r="Q2" s="657" t="s">
        <v>525</v>
      </c>
      <c r="R2" s="658"/>
      <c r="S2" s="659"/>
      <c r="T2" s="657" t="s">
        <v>526</v>
      </c>
      <c r="U2" s="658"/>
      <c r="V2" s="659"/>
      <c r="W2" s="657" t="s">
        <v>527</v>
      </c>
      <c r="X2" s="658"/>
      <c r="Y2" s="659"/>
      <c r="Z2" s="657" t="s">
        <v>528</v>
      </c>
      <c r="AA2" s="658"/>
      <c r="AB2" s="659"/>
      <c r="AC2" s="657" t="s">
        <v>529</v>
      </c>
      <c r="AD2" s="658"/>
      <c r="AE2" s="659"/>
      <c r="AF2" s="657" t="s">
        <v>948</v>
      </c>
      <c r="AG2" s="658"/>
      <c r="AH2" s="659"/>
      <c r="AI2" s="657" t="s">
        <v>531</v>
      </c>
      <c r="AJ2" s="658"/>
      <c r="AK2" s="659"/>
      <c r="AL2" s="657" t="s">
        <v>532</v>
      </c>
      <c r="AM2" s="658"/>
      <c r="AN2" s="659"/>
      <c r="AO2" s="657" t="s">
        <v>533</v>
      </c>
      <c r="AP2" s="658"/>
      <c r="AQ2" s="659"/>
      <c r="AR2" s="657" t="s">
        <v>534</v>
      </c>
      <c r="AS2" s="658"/>
      <c r="AT2" s="659"/>
      <c r="AU2" s="657" t="s">
        <v>535</v>
      </c>
      <c r="AV2" s="658"/>
      <c r="AW2" s="659"/>
      <c r="AX2" s="657" t="s">
        <v>430</v>
      </c>
      <c r="AY2" s="658"/>
      <c r="AZ2" s="659"/>
    </row>
    <row r="3" spans="1:52" s="130" customFormat="1" ht="48.75" customHeight="1" thickTop="1" thickBot="1">
      <c r="A3" s="217" t="s">
        <v>0</v>
      </c>
      <c r="B3" s="200" t="s">
        <v>301</v>
      </c>
      <c r="C3" s="197" t="s">
        <v>7</v>
      </c>
      <c r="D3" s="198" t="s">
        <v>8</v>
      </c>
      <c r="E3" s="196" t="s">
        <v>199</v>
      </c>
      <c r="F3" s="197" t="s">
        <v>7</v>
      </c>
      <c r="G3" s="198" t="s">
        <v>8</v>
      </c>
      <c r="H3" s="263" t="s">
        <v>199</v>
      </c>
      <c r="I3" s="264" t="s">
        <v>7</v>
      </c>
      <c r="J3" s="265" t="s">
        <v>8</v>
      </c>
      <c r="K3" s="196" t="s">
        <v>199</v>
      </c>
      <c r="L3" s="197" t="s">
        <v>7</v>
      </c>
      <c r="M3" s="202" t="s">
        <v>8</v>
      </c>
      <c r="N3" s="200" t="s">
        <v>199</v>
      </c>
      <c r="O3" s="197" t="s">
        <v>7</v>
      </c>
      <c r="P3" s="202" t="s">
        <v>8</v>
      </c>
      <c r="Q3" s="200" t="s">
        <v>199</v>
      </c>
      <c r="R3" s="197" t="s">
        <v>7</v>
      </c>
      <c r="S3" s="202" t="s">
        <v>8</v>
      </c>
      <c r="T3" s="200" t="s">
        <v>199</v>
      </c>
      <c r="U3" s="197" t="s">
        <v>7</v>
      </c>
      <c r="V3" s="198" t="s">
        <v>8</v>
      </c>
      <c r="W3" s="200" t="s">
        <v>199</v>
      </c>
      <c r="X3" s="197" t="s">
        <v>7</v>
      </c>
      <c r="Y3" s="198" t="s">
        <v>8</v>
      </c>
      <c r="Z3" s="200" t="s">
        <v>199</v>
      </c>
      <c r="AA3" s="197" t="s">
        <v>7</v>
      </c>
      <c r="AB3" s="198" t="s">
        <v>8</v>
      </c>
      <c r="AC3" s="200" t="s">
        <v>199</v>
      </c>
      <c r="AD3" s="197" t="s">
        <v>7</v>
      </c>
      <c r="AE3" s="198" t="s">
        <v>8</v>
      </c>
      <c r="AF3" s="200" t="s">
        <v>199</v>
      </c>
      <c r="AG3" s="197" t="s">
        <v>7</v>
      </c>
      <c r="AH3" s="198" t="s">
        <v>8</v>
      </c>
      <c r="AI3" s="200" t="s">
        <v>199</v>
      </c>
      <c r="AJ3" s="197" t="s">
        <v>7</v>
      </c>
      <c r="AK3" s="198" t="s">
        <v>8</v>
      </c>
      <c r="AL3" s="200" t="s">
        <v>199</v>
      </c>
      <c r="AM3" s="197" t="s">
        <v>7</v>
      </c>
      <c r="AN3" s="198" t="s">
        <v>8</v>
      </c>
      <c r="AO3" s="200" t="s">
        <v>199</v>
      </c>
      <c r="AP3" s="197" t="s">
        <v>7</v>
      </c>
      <c r="AQ3" s="198" t="s">
        <v>8</v>
      </c>
      <c r="AR3" s="200" t="s">
        <v>199</v>
      </c>
      <c r="AS3" s="197" t="s">
        <v>7</v>
      </c>
      <c r="AT3" s="198" t="s">
        <v>8</v>
      </c>
      <c r="AU3" s="200" t="s">
        <v>199</v>
      </c>
      <c r="AV3" s="197" t="s">
        <v>7</v>
      </c>
      <c r="AW3" s="198" t="s">
        <v>8</v>
      </c>
      <c r="AX3" s="200" t="s">
        <v>199</v>
      </c>
      <c r="AY3" s="197" t="s">
        <v>7</v>
      </c>
      <c r="AZ3" s="198" t="s">
        <v>8</v>
      </c>
    </row>
    <row r="4" spans="1:52" s="305" customFormat="1" ht="16.5" customHeight="1" thickBot="1">
      <c r="A4" s="306">
        <v>2000</v>
      </c>
      <c r="B4" s="323">
        <v>252940</v>
      </c>
      <c r="C4" s="324">
        <v>142795</v>
      </c>
      <c r="D4" s="325">
        <v>110145</v>
      </c>
      <c r="E4" s="326">
        <v>24347</v>
      </c>
      <c r="F4" s="324">
        <v>14695</v>
      </c>
      <c r="G4" s="325">
        <v>9652</v>
      </c>
      <c r="H4" s="327">
        <v>3515</v>
      </c>
      <c r="I4" s="328">
        <v>2024</v>
      </c>
      <c r="J4" s="329">
        <v>1491</v>
      </c>
      <c r="K4" s="326">
        <v>1418</v>
      </c>
      <c r="L4" s="324">
        <v>858</v>
      </c>
      <c r="M4" s="330">
        <v>560</v>
      </c>
      <c r="N4" s="323">
        <v>1242</v>
      </c>
      <c r="O4" s="324">
        <v>723</v>
      </c>
      <c r="P4" s="330">
        <v>519</v>
      </c>
      <c r="Q4" s="323">
        <v>140079</v>
      </c>
      <c r="R4" s="324">
        <v>70884</v>
      </c>
      <c r="S4" s="330">
        <v>69195</v>
      </c>
      <c r="T4" s="201">
        <v>1378</v>
      </c>
      <c r="U4" s="201">
        <v>455</v>
      </c>
      <c r="V4" s="201">
        <v>923</v>
      </c>
      <c r="W4" s="201">
        <v>2389</v>
      </c>
      <c r="X4" s="201">
        <v>1389</v>
      </c>
      <c r="Y4" s="201">
        <v>1000</v>
      </c>
      <c r="Z4" s="201">
        <v>3226</v>
      </c>
      <c r="AA4" s="201">
        <v>2180</v>
      </c>
      <c r="AB4" s="201">
        <v>1046</v>
      </c>
      <c r="AC4" s="201">
        <v>1825</v>
      </c>
      <c r="AD4" s="201">
        <v>818</v>
      </c>
      <c r="AE4" s="201">
        <v>1007</v>
      </c>
      <c r="AF4" s="201">
        <v>1694</v>
      </c>
      <c r="AG4" s="201">
        <v>763</v>
      </c>
      <c r="AH4" s="201">
        <v>931</v>
      </c>
      <c r="AI4" s="201">
        <v>2446</v>
      </c>
      <c r="AJ4" s="201">
        <v>1424</v>
      </c>
      <c r="AK4" s="201">
        <v>1022</v>
      </c>
      <c r="AL4" s="201">
        <v>5761</v>
      </c>
      <c r="AM4" s="201">
        <v>3527</v>
      </c>
      <c r="AN4" s="201">
        <v>2234</v>
      </c>
      <c r="AO4" s="201">
        <v>5220</v>
      </c>
      <c r="AP4" s="201">
        <v>3000</v>
      </c>
      <c r="AQ4" s="201">
        <v>2220</v>
      </c>
      <c r="AR4" s="201">
        <v>702</v>
      </c>
      <c r="AS4" s="201">
        <v>347</v>
      </c>
      <c r="AT4" s="201">
        <v>355</v>
      </c>
      <c r="AU4" s="201">
        <v>5596</v>
      </c>
      <c r="AV4" s="201">
        <v>3476</v>
      </c>
      <c r="AW4" s="201">
        <v>2120</v>
      </c>
      <c r="AX4" s="201">
        <f>B4-E4-H4-K4-N4-Q4-T4-W4-Z4-AC4-AF4-AI4-AL4-AO4-AR4-AU4</f>
        <v>52102</v>
      </c>
      <c r="AY4" s="201">
        <f t="shared" ref="AY4:AZ5" si="0">C4-F4-I4-L4-O4-R4-U4-X4-AA4-AD4-AG4-AJ4-AM4-AP4-AS4-AV4</f>
        <v>36232</v>
      </c>
      <c r="AZ4" s="201">
        <f t="shared" si="0"/>
        <v>15870</v>
      </c>
    </row>
    <row r="5" spans="1:52" s="172" customFormat="1" ht="15.75" thickBot="1">
      <c r="A5" s="199">
        <v>2010</v>
      </c>
      <c r="B5" s="214">
        <v>289391</v>
      </c>
      <c r="C5" s="171">
        <v>158691</v>
      </c>
      <c r="D5" s="195">
        <v>130700</v>
      </c>
      <c r="E5" s="214">
        <v>33419</v>
      </c>
      <c r="F5" s="171">
        <v>20804</v>
      </c>
      <c r="G5" s="195">
        <v>12615</v>
      </c>
      <c r="H5" s="214">
        <v>3896</v>
      </c>
      <c r="I5" s="215">
        <v>1996</v>
      </c>
      <c r="J5" s="203">
        <v>1900</v>
      </c>
      <c r="K5" s="214">
        <v>1920</v>
      </c>
      <c r="L5" s="171">
        <v>1008</v>
      </c>
      <c r="M5" s="203">
        <v>912</v>
      </c>
      <c r="N5" s="214">
        <v>1723</v>
      </c>
      <c r="O5" s="171">
        <v>1102</v>
      </c>
      <c r="P5" s="203">
        <v>621</v>
      </c>
      <c r="Q5" s="214">
        <v>158349</v>
      </c>
      <c r="R5" s="171">
        <v>77757</v>
      </c>
      <c r="S5" s="203">
        <v>80592</v>
      </c>
      <c r="T5" s="201">
        <v>1532</v>
      </c>
      <c r="U5" s="201">
        <v>493</v>
      </c>
      <c r="V5" s="201">
        <v>1039</v>
      </c>
      <c r="W5" s="201">
        <v>3692</v>
      </c>
      <c r="X5" s="201">
        <v>2165</v>
      </c>
      <c r="Y5" s="201">
        <v>1527</v>
      </c>
      <c r="Z5" s="201">
        <v>3822</v>
      </c>
      <c r="AA5" s="201">
        <v>2536</v>
      </c>
      <c r="AB5" s="201">
        <v>1286</v>
      </c>
      <c r="AC5" s="201">
        <v>2424</v>
      </c>
      <c r="AD5" s="201">
        <v>1056</v>
      </c>
      <c r="AE5" s="201">
        <v>1368</v>
      </c>
      <c r="AF5" s="201">
        <v>2068</v>
      </c>
      <c r="AG5" s="201">
        <v>893</v>
      </c>
      <c r="AH5" s="201">
        <v>1175</v>
      </c>
      <c r="AI5" s="201">
        <v>3297</v>
      </c>
      <c r="AJ5" s="201">
        <v>1524</v>
      </c>
      <c r="AK5" s="201">
        <v>1773</v>
      </c>
      <c r="AL5" s="201">
        <v>6569</v>
      </c>
      <c r="AM5" s="201">
        <v>3881</v>
      </c>
      <c r="AN5" s="201">
        <v>2688</v>
      </c>
      <c r="AO5" s="201">
        <v>6659</v>
      </c>
      <c r="AP5" s="201">
        <v>3873</v>
      </c>
      <c r="AQ5" s="201">
        <v>2786</v>
      </c>
      <c r="AR5" s="201">
        <v>882</v>
      </c>
      <c r="AS5" s="201">
        <v>406</v>
      </c>
      <c r="AT5" s="201">
        <v>476</v>
      </c>
      <c r="AU5" s="201">
        <v>6416</v>
      </c>
      <c r="AV5" s="201">
        <v>3825</v>
      </c>
      <c r="AW5" s="201">
        <v>2591</v>
      </c>
      <c r="AX5" s="201">
        <f t="shared" ref="AX5" si="1">B5-E5-H5-K5-N5-Q5-T5-W5-Z5-AC5-AF5-AI5-AL5-AO5-AR5-AU5</f>
        <v>52723</v>
      </c>
      <c r="AY5" s="201">
        <f t="shared" si="0"/>
        <v>35372</v>
      </c>
      <c r="AZ5" s="201">
        <f t="shared" si="0"/>
        <v>17351</v>
      </c>
    </row>
    <row r="6" spans="1:52" s="172" customFormat="1">
      <c r="A6" s="302" t="s">
        <v>343</v>
      </c>
      <c r="B6" s="303"/>
      <c r="C6" s="304"/>
      <c r="D6" s="304"/>
      <c r="E6" s="303"/>
      <c r="F6" s="304"/>
      <c r="G6" s="304"/>
      <c r="H6" s="303"/>
      <c r="I6" s="304"/>
      <c r="J6" s="304"/>
      <c r="K6" s="303"/>
      <c r="L6" s="304"/>
      <c r="M6" s="304"/>
      <c r="N6" s="303"/>
      <c r="O6" s="304"/>
      <c r="P6" s="304"/>
      <c r="Q6" s="303"/>
      <c r="R6" s="304"/>
      <c r="S6" s="304"/>
      <c r="T6" s="303"/>
      <c r="U6" s="304"/>
      <c r="V6" s="304"/>
    </row>
    <row r="7" spans="1:52" s="82" customFormat="1">
      <c r="A7" s="301" t="s">
        <v>341</v>
      </c>
    </row>
    <row r="8" spans="1:52" ht="15.75" thickBot="1">
      <c r="A8" s="158"/>
      <c r="B8" s="158"/>
      <c r="C8" s="116"/>
      <c r="D8" s="116"/>
    </row>
    <row r="9" spans="1:52" ht="18.75">
      <c r="A9" s="681" t="s">
        <v>214</v>
      </c>
      <c r="B9" s="682"/>
      <c r="C9" s="682"/>
      <c r="D9" s="683"/>
      <c r="O9" s="43"/>
    </row>
    <row r="10" spans="1:52" ht="33.75" customHeight="1" thickBot="1">
      <c r="A10" s="684" t="s">
        <v>170</v>
      </c>
      <c r="B10" s="685"/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</row>
    <row r="11" spans="1:52" ht="15" customHeight="1">
      <c r="A11" s="679" t="s">
        <v>90</v>
      </c>
      <c r="B11" s="680"/>
      <c r="C11" s="612" t="s">
        <v>536</v>
      </c>
      <c r="D11" s="613"/>
      <c r="E11" s="609" t="s">
        <v>537</v>
      </c>
      <c r="F11" s="610"/>
      <c r="G11" s="612" t="s">
        <v>538</v>
      </c>
      <c r="H11" s="613"/>
      <c r="I11" s="609" t="s">
        <v>539</v>
      </c>
      <c r="J11" s="610"/>
      <c r="K11" s="612" t="s">
        <v>540</v>
      </c>
      <c r="L11" s="613"/>
      <c r="M11" s="609" t="s">
        <v>541</v>
      </c>
      <c r="N11" s="610"/>
      <c r="O11" s="607" t="s">
        <v>542</v>
      </c>
      <c r="P11" s="608"/>
      <c r="Q11" s="609" t="s">
        <v>543</v>
      </c>
      <c r="R11" s="610"/>
      <c r="S11" s="607" t="s">
        <v>544</v>
      </c>
      <c r="T11" s="608"/>
      <c r="U11" s="609" t="s">
        <v>545</v>
      </c>
      <c r="V11" s="610"/>
      <c r="W11" s="607" t="s">
        <v>546</v>
      </c>
      <c r="X11" s="608"/>
      <c r="Y11" s="609" t="s">
        <v>547</v>
      </c>
      <c r="Z11" s="610"/>
      <c r="AA11" s="607" t="s">
        <v>949</v>
      </c>
      <c r="AB11" s="608"/>
      <c r="AC11" s="609" t="s">
        <v>548</v>
      </c>
      <c r="AD11" s="610"/>
      <c r="AE11" s="607" t="s">
        <v>549</v>
      </c>
      <c r="AF11" s="608"/>
      <c r="AG11" s="609" t="s">
        <v>550</v>
      </c>
      <c r="AH11" s="610"/>
      <c r="AI11" s="557" t="s">
        <v>333</v>
      </c>
    </row>
    <row r="12" spans="1:52" ht="15" customHeight="1">
      <c r="A12" s="418"/>
      <c r="B12" s="54"/>
      <c r="C12" s="55" t="s">
        <v>87</v>
      </c>
      <c r="D12" s="55" t="s">
        <v>122</v>
      </c>
      <c r="E12" s="55" t="s">
        <v>87</v>
      </c>
      <c r="F12" s="55" t="s">
        <v>122</v>
      </c>
      <c r="G12" s="55" t="s">
        <v>87</v>
      </c>
      <c r="H12" s="55" t="s">
        <v>122</v>
      </c>
      <c r="I12" s="55" t="s">
        <v>87</v>
      </c>
      <c r="J12" s="55" t="s">
        <v>122</v>
      </c>
      <c r="K12" s="55" t="s">
        <v>87</v>
      </c>
      <c r="L12" s="55" t="s">
        <v>122</v>
      </c>
      <c r="M12" s="55" t="s">
        <v>87</v>
      </c>
      <c r="N12" s="53" t="s">
        <v>122</v>
      </c>
      <c r="O12" s="553" t="s">
        <v>87</v>
      </c>
      <c r="P12" s="54" t="s">
        <v>122</v>
      </c>
      <c r="Q12" s="55" t="s">
        <v>87</v>
      </c>
      <c r="R12" s="55" t="s">
        <v>122</v>
      </c>
      <c r="S12" s="55" t="s">
        <v>87</v>
      </c>
      <c r="T12" s="55" t="s">
        <v>122</v>
      </c>
      <c r="U12" s="55" t="s">
        <v>87</v>
      </c>
      <c r="V12" s="55" t="s">
        <v>122</v>
      </c>
      <c r="W12" s="55" t="s">
        <v>87</v>
      </c>
      <c r="X12" s="55" t="s">
        <v>122</v>
      </c>
      <c r="Y12" s="55" t="s">
        <v>87</v>
      </c>
      <c r="Z12" s="55" t="s">
        <v>122</v>
      </c>
      <c r="AA12" s="55" t="s">
        <v>87</v>
      </c>
      <c r="AB12" s="55" t="s">
        <v>122</v>
      </c>
      <c r="AC12" s="55" t="s">
        <v>87</v>
      </c>
      <c r="AD12" s="55" t="s">
        <v>122</v>
      </c>
      <c r="AE12" s="55" t="s">
        <v>87</v>
      </c>
      <c r="AF12" s="55" t="s">
        <v>122</v>
      </c>
      <c r="AG12" s="55" t="s">
        <v>87</v>
      </c>
      <c r="AH12" s="55" t="s">
        <v>122</v>
      </c>
      <c r="AI12" s="55" t="s">
        <v>87</v>
      </c>
    </row>
    <row r="13" spans="1:52" ht="16.5" thickBot="1">
      <c r="A13" s="664" t="s">
        <v>91</v>
      </c>
      <c r="B13" s="665"/>
      <c r="C13" s="331" t="s">
        <v>796</v>
      </c>
      <c r="D13" s="188" t="s">
        <v>950</v>
      </c>
      <c r="E13" s="188" t="s">
        <v>797</v>
      </c>
      <c r="F13" s="188" t="s">
        <v>951</v>
      </c>
      <c r="G13" s="331" t="s">
        <v>798</v>
      </c>
      <c r="H13" s="188" t="s">
        <v>952</v>
      </c>
      <c r="I13" s="331" t="s">
        <v>799</v>
      </c>
      <c r="J13" s="188" t="s">
        <v>953</v>
      </c>
      <c r="K13" s="331" t="s">
        <v>800</v>
      </c>
      <c r="L13" s="188" t="s">
        <v>954</v>
      </c>
      <c r="M13" s="331" t="s">
        <v>801</v>
      </c>
      <c r="N13" s="416" t="s">
        <v>955</v>
      </c>
      <c r="O13" s="335" t="s">
        <v>802</v>
      </c>
      <c r="P13" s="550" t="s">
        <v>423</v>
      </c>
      <c r="Q13" s="331" t="s">
        <v>803</v>
      </c>
      <c r="R13" s="188" t="s">
        <v>956</v>
      </c>
      <c r="S13" s="331" t="s">
        <v>804</v>
      </c>
      <c r="T13" s="188" t="s">
        <v>957</v>
      </c>
      <c r="U13" s="331" t="s">
        <v>805</v>
      </c>
      <c r="V13" s="188" t="s">
        <v>389</v>
      </c>
      <c r="W13" s="331" t="s">
        <v>806</v>
      </c>
      <c r="X13" s="188" t="s">
        <v>421</v>
      </c>
      <c r="Y13" s="331" t="s">
        <v>807</v>
      </c>
      <c r="Z13" s="188" t="s">
        <v>251</v>
      </c>
      <c r="AA13" s="331" t="s">
        <v>808</v>
      </c>
      <c r="AB13" s="188" t="s">
        <v>424</v>
      </c>
      <c r="AC13" s="331" t="s">
        <v>809</v>
      </c>
      <c r="AD13" s="188" t="s">
        <v>396</v>
      </c>
      <c r="AE13" s="331" t="s">
        <v>810</v>
      </c>
      <c r="AF13" s="188" t="s">
        <v>397</v>
      </c>
      <c r="AG13" s="331" t="s">
        <v>811</v>
      </c>
      <c r="AH13" s="188" t="s">
        <v>958</v>
      </c>
      <c r="AI13" s="331">
        <f>C13-E13-G13-I13-K13-M13-O13-Q13-S13-U13-W13-Y13-AA13-AC13-AE13-AG13</f>
        <v>51449</v>
      </c>
    </row>
    <row r="14" spans="1:52">
      <c r="A14" s="686" t="s">
        <v>92</v>
      </c>
      <c r="B14" s="687"/>
      <c r="C14" s="332" t="s">
        <v>812</v>
      </c>
      <c r="D14" s="225" t="s">
        <v>959</v>
      </c>
      <c r="E14" s="225" t="s">
        <v>813</v>
      </c>
      <c r="F14" s="225" t="s">
        <v>960</v>
      </c>
      <c r="G14" s="332" t="s">
        <v>814</v>
      </c>
      <c r="H14" s="225" t="s">
        <v>961</v>
      </c>
      <c r="I14" s="332" t="s">
        <v>815</v>
      </c>
      <c r="J14" s="225" t="s">
        <v>962</v>
      </c>
      <c r="K14" s="332" t="s">
        <v>816</v>
      </c>
      <c r="L14" s="225" t="s">
        <v>963</v>
      </c>
      <c r="M14" s="332" t="s">
        <v>817</v>
      </c>
      <c r="N14" s="417" t="s">
        <v>964</v>
      </c>
      <c r="O14" s="554" t="s">
        <v>818</v>
      </c>
      <c r="P14" s="551" t="s">
        <v>277</v>
      </c>
      <c r="Q14" s="332" t="s">
        <v>819</v>
      </c>
      <c r="R14" s="225" t="s">
        <v>965</v>
      </c>
      <c r="S14" s="332" t="s">
        <v>820</v>
      </c>
      <c r="T14" s="225" t="s">
        <v>411</v>
      </c>
      <c r="U14" s="332" t="s">
        <v>821</v>
      </c>
      <c r="V14" s="225" t="s">
        <v>966</v>
      </c>
      <c r="W14" s="332" t="s">
        <v>822</v>
      </c>
      <c r="X14" s="225" t="s">
        <v>967</v>
      </c>
      <c r="Y14" s="332" t="s">
        <v>823</v>
      </c>
      <c r="Z14" s="225" t="s">
        <v>968</v>
      </c>
      <c r="AA14" s="332" t="s">
        <v>824</v>
      </c>
      <c r="AB14" s="225" t="s">
        <v>969</v>
      </c>
      <c r="AC14" s="332" t="s">
        <v>825</v>
      </c>
      <c r="AD14" s="225" t="s">
        <v>970</v>
      </c>
      <c r="AE14" s="332" t="s">
        <v>684</v>
      </c>
      <c r="AF14" s="225" t="s">
        <v>403</v>
      </c>
      <c r="AG14" s="332" t="s">
        <v>826</v>
      </c>
      <c r="AH14" s="225" t="s">
        <v>970</v>
      </c>
      <c r="AI14" s="332">
        <f t="shared" ref="AI14:AI33" si="2">C14-E14-G14-I14-K14-M14-O14-Q14-S14-U14-W14-Y14-AA14-AC14-AE14-AG14</f>
        <v>34647</v>
      </c>
    </row>
    <row r="15" spans="1:52">
      <c r="A15" s="618" t="s">
        <v>112</v>
      </c>
      <c r="B15" s="619"/>
      <c r="C15" s="188" t="s">
        <v>971</v>
      </c>
      <c r="D15" s="188" t="s">
        <v>972</v>
      </c>
      <c r="E15" s="188" t="s">
        <v>973</v>
      </c>
      <c r="F15" s="188" t="s">
        <v>263</v>
      </c>
      <c r="G15" s="188" t="s">
        <v>623</v>
      </c>
      <c r="H15" s="188" t="s">
        <v>161</v>
      </c>
      <c r="I15" s="188" t="s">
        <v>870</v>
      </c>
      <c r="J15" s="188" t="s">
        <v>125</v>
      </c>
      <c r="K15" s="188" t="s">
        <v>79</v>
      </c>
      <c r="L15" s="188" t="s">
        <v>136</v>
      </c>
      <c r="M15" s="188" t="s">
        <v>974</v>
      </c>
      <c r="N15" s="416" t="s">
        <v>975</v>
      </c>
      <c r="O15" s="335" t="s">
        <v>434</v>
      </c>
      <c r="P15" s="550" t="s">
        <v>134</v>
      </c>
      <c r="Q15" s="188" t="s">
        <v>779</v>
      </c>
      <c r="R15" s="188" t="s">
        <v>278</v>
      </c>
      <c r="S15" s="188" t="s">
        <v>79</v>
      </c>
      <c r="T15" s="188" t="s">
        <v>264</v>
      </c>
      <c r="U15" s="188" t="s">
        <v>779</v>
      </c>
      <c r="V15" s="188" t="s">
        <v>976</v>
      </c>
      <c r="W15" s="188" t="s">
        <v>874</v>
      </c>
      <c r="X15" s="188" t="s">
        <v>136</v>
      </c>
      <c r="Y15" s="188" t="s">
        <v>977</v>
      </c>
      <c r="Z15" s="188" t="s">
        <v>978</v>
      </c>
      <c r="AA15" s="188" t="s">
        <v>941</v>
      </c>
      <c r="AB15" s="188" t="s">
        <v>979</v>
      </c>
      <c r="AC15" s="188" t="s">
        <v>129</v>
      </c>
      <c r="AD15" s="188" t="s">
        <v>980</v>
      </c>
      <c r="AE15" s="188" t="s">
        <v>434</v>
      </c>
      <c r="AF15" s="188" t="s">
        <v>136</v>
      </c>
      <c r="AG15" s="188" t="s">
        <v>855</v>
      </c>
      <c r="AH15" s="188" t="s">
        <v>150</v>
      </c>
      <c r="AI15" s="188">
        <f t="shared" si="2"/>
        <v>203</v>
      </c>
    </row>
    <row r="16" spans="1:52">
      <c r="A16" s="618" t="s">
        <v>113</v>
      </c>
      <c r="B16" s="619"/>
      <c r="C16" s="331" t="s">
        <v>981</v>
      </c>
      <c r="D16" s="188" t="s">
        <v>982</v>
      </c>
      <c r="E16" s="188" t="s">
        <v>983</v>
      </c>
      <c r="F16" s="188" t="s">
        <v>480</v>
      </c>
      <c r="G16" s="331" t="s">
        <v>984</v>
      </c>
      <c r="H16" s="188" t="s">
        <v>390</v>
      </c>
      <c r="I16" s="188" t="s">
        <v>702</v>
      </c>
      <c r="J16" s="188" t="s">
        <v>985</v>
      </c>
      <c r="K16" s="188" t="s">
        <v>601</v>
      </c>
      <c r="L16" s="188" t="s">
        <v>986</v>
      </c>
      <c r="M16" s="188" t="s">
        <v>987</v>
      </c>
      <c r="N16" s="416" t="s">
        <v>988</v>
      </c>
      <c r="O16" s="335" t="s">
        <v>154</v>
      </c>
      <c r="P16" s="550" t="s">
        <v>139</v>
      </c>
      <c r="Q16" s="188" t="s">
        <v>989</v>
      </c>
      <c r="R16" s="188" t="s">
        <v>270</v>
      </c>
      <c r="S16" s="188" t="s">
        <v>990</v>
      </c>
      <c r="T16" s="188" t="s">
        <v>126</v>
      </c>
      <c r="U16" s="188" t="s">
        <v>991</v>
      </c>
      <c r="V16" s="188" t="s">
        <v>413</v>
      </c>
      <c r="W16" s="188" t="s">
        <v>434</v>
      </c>
      <c r="X16" s="188" t="s">
        <v>992</v>
      </c>
      <c r="Y16" s="188" t="s">
        <v>993</v>
      </c>
      <c r="Z16" s="188" t="s">
        <v>281</v>
      </c>
      <c r="AA16" s="188" t="s">
        <v>994</v>
      </c>
      <c r="AB16" s="188" t="s">
        <v>995</v>
      </c>
      <c r="AC16" s="188" t="s">
        <v>996</v>
      </c>
      <c r="AD16" s="188" t="s">
        <v>467</v>
      </c>
      <c r="AE16" s="188" t="s">
        <v>856</v>
      </c>
      <c r="AF16" s="188" t="s">
        <v>161</v>
      </c>
      <c r="AG16" s="188" t="s">
        <v>997</v>
      </c>
      <c r="AH16" s="188" t="s">
        <v>998</v>
      </c>
      <c r="AI16" s="188">
        <f t="shared" si="2"/>
        <v>1888</v>
      </c>
    </row>
    <row r="17" spans="1:35" ht="24" customHeight="1">
      <c r="A17" s="618" t="s">
        <v>114</v>
      </c>
      <c r="B17" s="619"/>
      <c r="C17" s="331" t="s">
        <v>999</v>
      </c>
      <c r="D17" s="188" t="s">
        <v>1000</v>
      </c>
      <c r="E17" s="188" t="s">
        <v>1001</v>
      </c>
      <c r="F17" s="188" t="s">
        <v>482</v>
      </c>
      <c r="G17" s="331" t="s">
        <v>1002</v>
      </c>
      <c r="H17" s="188" t="s">
        <v>1003</v>
      </c>
      <c r="I17" s="188" t="s">
        <v>700</v>
      </c>
      <c r="J17" s="188" t="s">
        <v>124</v>
      </c>
      <c r="K17" s="188" t="s">
        <v>1004</v>
      </c>
      <c r="L17" s="188" t="s">
        <v>131</v>
      </c>
      <c r="M17" s="188" t="s">
        <v>1005</v>
      </c>
      <c r="N17" s="416" t="s">
        <v>1006</v>
      </c>
      <c r="O17" s="335" t="s">
        <v>779</v>
      </c>
      <c r="P17" s="550" t="s">
        <v>141</v>
      </c>
      <c r="Q17" s="188" t="s">
        <v>1007</v>
      </c>
      <c r="R17" s="188" t="s">
        <v>1008</v>
      </c>
      <c r="S17" s="188" t="s">
        <v>1009</v>
      </c>
      <c r="T17" s="188" t="s">
        <v>394</v>
      </c>
      <c r="U17" s="188" t="s">
        <v>268</v>
      </c>
      <c r="V17" s="188" t="s">
        <v>428</v>
      </c>
      <c r="W17" s="188" t="s">
        <v>715</v>
      </c>
      <c r="X17" s="188" t="s">
        <v>266</v>
      </c>
      <c r="Y17" s="188" t="s">
        <v>1010</v>
      </c>
      <c r="Z17" s="188" t="s">
        <v>404</v>
      </c>
      <c r="AA17" s="188" t="s">
        <v>1011</v>
      </c>
      <c r="AB17" s="188" t="s">
        <v>261</v>
      </c>
      <c r="AC17" s="188" t="s">
        <v>1012</v>
      </c>
      <c r="AD17" s="188" t="s">
        <v>1013</v>
      </c>
      <c r="AE17" s="188" t="s">
        <v>466</v>
      </c>
      <c r="AF17" s="188" t="s">
        <v>985</v>
      </c>
      <c r="AG17" s="188" t="s">
        <v>1014</v>
      </c>
      <c r="AH17" s="188" t="s">
        <v>1015</v>
      </c>
      <c r="AI17" s="188">
        <f t="shared" si="2"/>
        <v>4581</v>
      </c>
    </row>
    <row r="18" spans="1:35">
      <c r="A18" s="618" t="s">
        <v>115</v>
      </c>
      <c r="B18" s="619"/>
      <c r="C18" s="331" t="s">
        <v>1016</v>
      </c>
      <c r="D18" s="188" t="s">
        <v>1017</v>
      </c>
      <c r="E18" s="188" t="s">
        <v>1018</v>
      </c>
      <c r="F18" s="188" t="s">
        <v>1019</v>
      </c>
      <c r="G18" s="331" t="s">
        <v>1020</v>
      </c>
      <c r="H18" s="188" t="s">
        <v>963</v>
      </c>
      <c r="I18" s="188" t="s">
        <v>864</v>
      </c>
      <c r="J18" s="188" t="s">
        <v>1021</v>
      </c>
      <c r="K18" s="188" t="s">
        <v>1022</v>
      </c>
      <c r="L18" s="188" t="s">
        <v>986</v>
      </c>
      <c r="M18" s="331" t="s">
        <v>1023</v>
      </c>
      <c r="N18" s="416" t="s">
        <v>1024</v>
      </c>
      <c r="O18" s="335" t="s">
        <v>1025</v>
      </c>
      <c r="P18" s="550" t="s">
        <v>279</v>
      </c>
      <c r="Q18" s="188" t="s">
        <v>1026</v>
      </c>
      <c r="R18" s="188" t="s">
        <v>415</v>
      </c>
      <c r="S18" s="188" t="s">
        <v>1027</v>
      </c>
      <c r="T18" s="188" t="s">
        <v>420</v>
      </c>
      <c r="U18" s="188" t="s">
        <v>1028</v>
      </c>
      <c r="V18" s="188" t="s">
        <v>394</v>
      </c>
      <c r="W18" s="188" t="s">
        <v>1029</v>
      </c>
      <c r="X18" s="188" t="s">
        <v>1021</v>
      </c>
      <c r="Y18" s="188" t="s">
        <v>1030</v>
      </c>
      <c r="Z18" s="188" t="s">
        <v>253</v>
      </c>
      <c r="AA18" s="188" t="s">
        <v>1031</v>
      </c>
      <c r="AB18" s="188" t="s">
        <v>265</v>
      </c>
      <c r="AC18" s="188" t="s">
        <v>483</v>
      </c>
      <c r="AD18" s="188" t="s">
        <v>401</v>
      </c>
      <c r="AE18" s="188" t="s">
        <v>1032</v>
      </c>
      <c r="AF18" s="188" t="s">
        <v>257</v>
      </c>
      <c r="AG18" s="188" t="s">
        <v>1033</v>
      </c>
      <c r="AH18" s="188" t="s">
        <v>1034</v>
      </c>
      <c r="AI18" s="188">
        <f t="shared" si="2"/>
        <v>8026</v>
      </c>
    </row>
    <row r="19" spans="1:35">
      <c r="A19" s="618" t="s">
        <v>116</v>
      </c>
      <c r="B19" s="619"/>
      <c r="C19" s="331" t="s">
        <v>1035</v>
      </c>
      <c r="D19" s="188" t="s">
        <v>1036</v>
      </c>
      <c r="E19" s="188" t="s">
        <v>1037</v>
      </c>
      <c r="F19" s="188" t="s">
        <v>399</v>
      </c>
      <c r="G19" s="331" t="s">
        <v>671</v>
      </c>
      <c r="H19" s="188" t="s">
        <v>1038</v>
      </c>
      <c r="I19" s="188" t="s">
        <v>1039</v>
      </c>
      <c r="J19" s="188" t="s">
        <v>1040</v>
      </c>
      <c r="K19" s="188" t="s">
        <v>937</v>
      </c>
      <c r="L19" s="188" t="s">
        <v>1041</v>
      </c>
      <c r="M19" s="188" t="s">
        <v>1042</v>
      </c>
      <c r="N19" s="416" t="s">
        <v>1043</v>
      </c>
      <c r="O19" s="335" t="s">
        <v>931</v>
      </c>
      <c r="P19" s="550" t="s">
        <v>407</v>
      </c>
      <c r="Q19" s="188" t="s">
        <v>837</v>
      </c>
      <c r="R19" s="188" t="s">
        <v>150</v>
      </c>
      <c r="S19" s="188" t="s">
        <v>991</v>
      </c>
      <c r="T19" s="188" t="s">
        <v>271</v>
      </c>
      <c r="U19" s="188" t="s">
        <v>147</v>
      </c>
      <c r="V19" s="188" t="s">
        <v>986</v>
      </c>
      <c r="W19" s="188" t="s">
        <v>1032</v>
      </c>
      <c r="X19" s="188" t="s">
        <v>425</v>
      </c>
      <c r="Y19" s="188" t="s">
        <v>1044</v>
      </c>
      <c r="Z19" s="188" t="s">
        <v>405</v>
      </c>
      <c r="AA19" s="188" t="s">
        <v>1027</v>
      </c>
      <c r="AB19" s="188" t="s">
        <v>1045</v>
      </c>
      <c r="AC19" s="188" t="s">
        <v>286</v>
      </c>
      <c r="AD19" s="188" t="s">
        <v>467</v>
      </c>
      <c r="AE19" s="188" t="s">
        <v>121</v>
      </c>
      <c r="AF19" s="188" t="s">
        <v>1046</v>
      </c>
      <c r="AG19" s="188" t="s">
        <v>1047</v>
      </c>
      <c r="AH19" s="188" t="s">
        <v>1015</v>
      </c>
      <c r="AI19" s="188">
        <f t="shared" si="2"/>
        <v>4409</v>
      </c>
    </row>
    <row r="20" spans="1:35">
      <c r="A20" s="618" t="s">
        <v>117</v>
      </c>
      <c r="B20" s="619"/>
      <c r="C20" s="331" t="s">
        <v>1048</v>
      </c>
      <c r="D20" s="188" t="s">
        <v>1049</v>
      </c>
      <c r="E20" s="188" t="s">
        <v>1050</v>
      </c>
      <c r="F20" s="188" t="s">
        <v>969</v>
      </c>
      <c r="G20" s="331" t="s">
        <v>1051</v>
      </c>
      <c r="H20" s="188" t="s">
        <v>1052</v>
      </c>
      <c r="I20" s="188" t="s">
        <v>765</v>
      </c>
      <c r="J20" s="188" t="s">
        <v>980</v>
      </c>
      <c r="K20" s="188" t="s">
        <v>855</v>
      </c>
      <c r="L20" s="188" t="s">
        <v>262</v>
      </c>
      <c r="M20" s="331" t="s">
        <v>1053</v>
      </c>
      <c r="N20" s="416" t="s">
        <v>1054</v>
      </c>
      <c r="O20" s="335" t="s">
        <v>713</v>
      </c>
      <c r="P20" s="550" t="s">
        <v>135</v>
      </c>
      <c r="Q20" s="188" t="s">
        <v>1055</v>
      </c>
      <c r="R20" s="188" t="s">
        <v>162</v>
      </c>
      <c r="S20" s="188" t="s">
        <v>927</v>
      </c>
      <c r="T20" s="188" t="s">
        <v>403</v>
      </c>
      <c r="U20" s="188" t="s">
        <v>290</v>
      </c>
      <c r="V20" s="188" t="s">
        <v>148</v>
      </c>
      <c r="W20" s="188" t="s">
        <v>290</v>
      </c>
      <c r="X20" s="188" t="s">
        <v>150</v>
      </c>
      <c r="Y20" s="188" t="s">
        <v>1004</v>
      </c>
      <c r="Z20" s="188" t="s">
        <v>1056</v>
      </c>
      <c r="AA20" s="188" t="s">
        <v>1057</v>
      </c>
      <c r="AB20" s="188" t="s">
        <v>406</v>
      </c>
      <c r="AC20" s="188" t="s">
        <v>1058</v>
      </c>
      <c r="AD20" s="188" t="s">
        <v>409</v>
      </c>
      <c r="AE20" s="188" t="s">
        <v>946</v>
      </c>
      <c r="AF20" s="188" t="s">
        <v>161</v>
      </c>
      <c r="AG20" s="188" t="s">
        <v>1059</v>
      </c>
      <c r="AH20" s="188" t="s">
        <v>1060</v>
      </c>
      <c r="AI20" s="188">
        <f t="shared" si="2"/>
        <v>3625</v>
      </c>
    </row>
    <row r="21" spans="1:35">
      <c r="A21" s="618" t="s">
        <v>118</v>
      </c>
      <c r="B21" s="619"/>
      <c r="C21" s="331" t="s">
        <v>1061</v>
      </c>
      <c r="D21" s="188" t="s">
        <v>1062</v>
      </c>
      <c r="E21" s="188" t="s">
        <v>1063</v>
      </c>
      <c r="F21" s="188" t="s">
        <v>416</v>
      </c>
      <c r="G21" s="331" t="s">
        <v>1064</v>
      </c>
      <c r="H21" s="188" t="s">
        <v>148</v>
      </c>
      <c r="I21" s="188" t="s">
        <v>1022</v>
      </c>
      <c r="J21" s="188" t="s">
        <v>1038</v>
      </c>
      <c r="K21" s="188" t="s">
        <v>855</v>
      </c>
      <c r="L21" s="188" t="s">
        <v>149</v>
      </c>
      <c r="M21" s="331" t="s">
        <v>1065</v>
      </c>
      <c r="N21" s="416" t="s">
        <v>1066</v>
      </c>
      <c r="O21" s="335" t="s">
        <v>703</v>
      </c>
      <c r="P21" s="550" t="s">
        <v>1067</v>
      </c>
      <c r="Q21" s="188" t="s">
        <v>618</v>
      </c>
      <c r="R21" s="188" t="s">
        <v>406</v>
      </c>
      <c r="S21" s="188" t="s">
        <v>1068</v>
      </c>
      <c r="T21" s="188" t="s">
        <v>1069</v>
      </c>
      <c r="U21" s="188" t="s">
        <v>1070</v>
      </c>
      <c r="V21" s="188" t="s">
        <v>263</v>
      </c>
      <c r="W21" s="188" t="s">
        <v>693</v>
      </c>
      <c r="X21" s="188" t="s">
        <v>262</v>
      </c>
      <c r="Y21" s="188" t="s">
        <v>435</v>
      </c>
      <c r="Z21" s="188" t="s">
        <v>283</v>
      </c>
      <c r="AA21" s="188" t="s">
        <v>1071</v>
      </c>
      <c r="AB21" s="188" t="s">
        <v>463</v>
      </c>
      <c r="AC21" s="188" t="s">
        <v>1072</v>
      </c>
      <c r="AD21" s="188" t="s">
        <v>1073</v>
      </c>
      <c r="AE21" s="188" t="s">
        <v>86</v>
      </c>
      <c r="AF21" s="188" t="s">
        <v>125</v>
      </c>
      <c r="AG21" s="188" t="s">
        <v>1074</v>
      </c>
      <c r="AH21" s="188" t="s">
        <v>1075</v>
      </c>
      <c r="AI21" s="188">
        <f t="shared" si="2"/>
        <v>6257</v>
      </c>
    </row>
    <row r="22" spans="1:35">
      <c r="A22" s="618" t="s">
        <v>119</v>
      </c>
      <c r="B22" s="619"/>
      <c r="C22" s="331" t="s">
        <v>1076</v>
      </c>
      <c r="D22" s="188" t="s">
        <v>1077</v>
      </c>
      <c r="E22" s="188" t="s">
        <v>1078</v>
      </c>
      <c r="F22" s="188" t="s">
        <v>1079</v>
      </c>
      <c r="G22" s="331" t="s">
        <v>1080</v>
      </c>
      <c r="H22" s="188" t="s">
        <v>262</v>
      </c>
      <c r="I22" s="188" t="s">
        <v>693</v>
      </c>
      <c r="J22" s="188" t="s">
        <v>137</v>
      </c>
      <c r="K22" s="188" t="s">
        <v>937</v>
      </c>
      <c r="L22" s="188" t="s">
        <v>1081</v>
      </c>
      <c r="M22" s="331" t="s">
        <v>1082</v>
      </c>
      <c r="N22" s="416" t="s">
        <v>1083</v>
      </c>
      <c r="O22" s="335" t="s">
        <v>79</v>
      </c>
      <c r="P22" s="550" t="s">
        <v>136</v>
      </c>
      <c r="Q22" s="188" t="s">
        <v>1084</v>
      </c>
      <c r="R22" s="188" t="s">
        <v>418</v>
      </c>
      <c r="S22" s="188" t="s">
        <v>1085</v>
      </c>
      <c r="T22" s="188" t="s">
        <v>124</v>
      </c>
      <c r="U22" s="188" t="s">
        <v>1080</v>
      </c>
      <c r="V22" s="188" t="s">
        <v>164</v>
      </c>
      <c r="W22" s="188" t="s">
        <v>1086</v>
      </c>
      <c r="X22" s="188" t="s">
        <v>276</v>
      </c>
      <c r="Y22" s="188" t="s">
        <v>776</v>
      </c>
      <c r="Z22" s="188" t="s">
        <v>1046</v>
      </c>
      <c r="AA22" s="188" t="s">
        <v>1087</v>
      </c>
      <c r="AB22" s="188" t="s">
        <v>1088</v>
      </c>
      <c r="AC22" s="188" t="s">
        <v>464</v>
      </c>
      <c r="AD22" s="188" t="s">
        <v>271</v>
      </c>
      <c r="AE22" s="188" t="s">
        <v>615</v>
      </c>
      <c r="AF22" s="188" t="s">
        <v>127</v>
      </c>
      <c r="AG22" s="188" t="s">
        <v>1089</v>
      </c>
      <c r="AH22" s="188" t="s">
        <v>1090</v>
      </c>
      <c r="AI22" s="188">
        <f t="shared" si="2"/>
        <v>3914</v>
      </c>
    </row>
    <row r="23" spans="1:35" ht="15.75" customHeight="1">
      <c r="A23" s="618" t="s">
        <v>120</v>
      </c>
      <c r="B23" s="619"/>
      <c r="C23" s="331" t="s">
        <v>1091</v>
      </c>
      <c r="D23" s="188" t="s">
        <v>1092</v>
      </c>
      <c r="E23" s="188" t="s">
        <v>1093</v>
      </c>
      <c r="F23" s="188" t="s">
        <v>1094</v>
      </c>
      <c r="G23" s="188" t="s">
        <v>871</v>
      </c>
      <c r="H23" s="188" t="s">
        <v>144</v>
      </c>
      <c r="I23" s="188" t="s">
        <v>874</v>
      </c>
      <c r="J23" s="188" t="s">
        <v>143</v>
      </c>
      <c r="K23" s="188" t="s">
        <v>1095</v>
      </c>
      <c r="L23" s="188" t="s">
        <v>137</v>
      </c>
      <c r="M23" s="188" t="s">
        <v>1096</v>
      </c>
      <c r="N23" s="416" t="s">
        <v>480</v>
      </c>
      <c r="O23" s="335" t="s">
        <v>288</v>
      </c>
      <c r="P23" s="550" t="s">
        <v>1097</v>
      </c>
      <c r="Q23" s="188" t="s">
        <v>870</v>
      </c>
      <c r="R23" s="188" t="s">
        <v>139</v>
      </c>
      <c r="S23" s="188" t="s">
        <v>288</v>
      </c>
      <c r="T23" s="188" t="s">
        <v>141</v>
      </c>
      <c r="U23" s="188" t="s">
        <v>623</v>
      </c>
      <c r="V23" s="188" t="s">
        <v>264</v>
      </c>
      <c r="W23" s="188" t="s">
        <v>1098</v>
      </c>
      <c r="X23" s="188" t="s">
        <v>145</v>
      </c>
      <c r="Y23" s="188" t="s">
        <v>248</v>
      </c>
      <c r="Z23" s="188" t="s">
        <v>141</v>
      </c>
      <c r="AA23" s="188" t="s">
        <v>1099</v>
      </c>
      <c r="AB23" s="188" t="s">
        <v>1100</v>
      </c>
      <c r="AC23" s="188" t="s">
        <v>1044</v>
      </c>
      <c r="AD23" s="188" t="s">
        <v>410</v>
      </c>
      <c r="AE23" s="188" t="s">
        <v>1101</v>
      </c>
      <c r="AF23" s="188" t="s">
        <v>128</v>
      </c>
      <c r="AG23" s="188" t="s">
        <v>432</v>
      </c>
      <c r="AH23" s="188" t="s">
        <v>1081</v>
      </c>
      <c r="AI23" s="188">
        <f t="shared" si="2"/>
        <v>1744</v>
      </c>
    </row>
    <row r="24" spans="1:35" ht="15" customHeight="1">
      <c r="A24" s="686" t="s">
        <v>99</v>
      </c>
      <c r="B24" s="687"/>
      <c r="C24" s="332" t="s">
        <v>875</v>
      </c>
      <c r="D24" s="225" t="s">
        <v>1102</v>
      </c>
      <c r="E24" s="225" t="s">
        <v>876</v>
      </c>
      <c r="F24" s="225" t="s">
        <v>1103</v>
      </c>
      <c r="G24" s="332" t="s">
        <v>877</v>
      </c>
      <c r="H24" s="225" t="s">
        <v>1104</v>
      </c>
      <c r="I24" s="225" t="s">
        <v>878</v>
      </c>
      <c r="J24" s="225" t="s">
        <v>1034</v>
      </c>
      <c r="K24" s="332" t="s">
        <v>879</v>
      </c>
      <c r="L24" s="225" t="s">
        <v>427</v>
      </c>
      <c r="M24" s="332" t="s">
        <v>880</v>
      </c>
      <c r="N24" s="417" t="s">
        <v>1105</v>
      </c>
      <c r="O24" s="554" t="s">
        <v>446</v>
      </c>
      <c r="P24" s="551" t="s">
        <v>261</v>
      </c>
      <c r="Q24" s="332" t="s">
        <v>881</v>
      </c>
      <c r="R24" s="225" t="s">
        <v>1106</v>
      </c>
      <c r="S24" s="332" t="s">
        <v>882</v>
      </c>
      <c r="T24" s="225" t="s">
        <v>1107</v>
      </c>
      <c r="U24" s="332" t="s">
        <v>883</v>
      </c>
      <c r="V24" s="225" t="s">
        <v>270</v>
      </c>
      <c r="W24" s="332" t="s">
        <v>884</v>
      </c>
      <c r="X24" s="225" t="s">
        <v>1108</v>
      </c>
      <c r="Y24" s="332" t="s">
        <v>885</v>
      </c>
      <c r="Z24" s="225" t="s">
        <v>273</v>
      </c>
      <c r="AA24" s="332" t="s">
        <v>886</v>
      </c>
      <c r="AB24" s="225" t="s">
        <v>1109</v>
      </c>
      <c r="AC24" s="332" t="s">
        <v>887</v>
      </c>
      <c r="AD24" s="225" t="s">
        <v>1110</v>
      </c>
      <c r="AE24" s="332" t="s">
        <v>888</v>
      </c>
      <c r="AF24" s="225" t="s">
        <v>1040</v>
      </c>
      <c r="AG24" s="332" t="s">
        <v>889</v>
      </c>
      <c r="AH24" s="225" t="s">
        <v>1111</v>
      </c>
      <c r="AI24" s="332">
        <f t="shared" si="2"/>
        <v>16802</v>
      </c>
    </row>
    <row r="25" spans="1:35" ht="15" customHeight="1">
      <c r="A25" s="618" t="s">
        <v>112</v>
      </c>
      <c r="B25" s="619"/>
      <c r="C25" s="331" t="s">
        <v>1112</v>
      </c>
      <c r="D25" s="188" t="s">
        <v>1113</v>
      </c>
      <c r="E25" s="188" t="s">
        <v>1114</v>
      </c>
      <c r="F25" s="188" t="s">
        <v>469</v>
      </c>
      <c r="G25" s="331" t="s">
        <v>790</v>
      </c>
      <c r="H25" s="188" t="s">
        <v>954</v>
      </c>
      <c r="I25" s="188" t="s">
        <v>1115</v>
      </c>
      <c r="J25" s="188" t="s">
        <v>158</v>
      </c>
      <c r="K25" s="188" t="s">
        <v>945</v>
      </c>
      <c r="L25" s="188" t="s">
        <v>422</v>
      </c>
      <c r="M25" s="188" t="s">
        <v>1116</v>
      </c>
      <c r="N25" s="416" t="s">
        <v>402</v>
      </c>
      <c r="O25" s="335" t="s">
        <v>1117</v>
      </c>
      <c r="P25" s="550" t="s">
        <v>1118</v>
      </c>
      <c r="Q25" s="188" t="s">
        <v>765</v>
      </c>
      <c r="R25" s="188" t="s">
        <v>980</v>
      </c>
      <c r="S25" s="188" t="s">
        <v>274</v>
      </c>
      <c r="T25" s="188" t="s">
        <v>1119</v>
      </c>
      <c r="U25" s="188" t="s">
        <v>1120</v>
      </c>
      <c r="V25" s="188" t="s">
        <v>1003</v>
      </c>
      <c r="W25" s="188" t="s">
        <v>1086</v>
      </c>
      <c r="X25" s="188" t="s">
        <v>417</v>
      </c>
      <c r="Y25" s="188" t="s">
        <v>1121</v>
      </c>
      <c r="Z25" s="188" t="s">
        <v>272</v>
      </c>
      <c r="AA25" s="188" t="s">
        <v>472</v>
      </c>
      <c r="AB25" s="188" t="s">
        <v>148</v>
      </c>
      <c r="AC25" s="188" t="s">
        <v>928</v>
      </c>
      <c r="AD25" s="188" t="s">
        <v>404</v>
      </c>
      <c r="AE25" s="188" t="s">
        <v>1122</v>
      </c>
      <c r="AF25" s="188" t="s">
        <v>978</v>
      </c>
      <c r="AG25" s="188" t="s">
        <v>1123</v>
      </c>
      <c r="AH25" s="188" t="s">
        <v>162</v>
      </c>
      <c r="AI25" s="188">
        <f t="shared" si="2"/>
        <v>1083</v>
      </c>
    </row>
    <row r="26" spans="1:35" ht="15.75" customHeight="1">
      <c r="A26" s="618" t="s">
        <v>113</v>
      </c>
      <c r="B26" s="619"/>
      <c r="C26" s="331" t="s">
        <v>1124</v>
      </c>
      <c r="D26" s="188" t="s">
        <v>1125</v>
      </c>
      <c r="E26" s="188" t="s">
        <v>1126</v>
      </c>
      <c r="F26" s="188" t="s">
        <v>1127</v>
      </c>
      <c r="G26" s="331" t="s">
        <v>1128</v>
      </c>
      <c r="H26" s="188" t="s">
        <v>1075</v>
      </c>
      <c r="I26" s="188" t="s">
        <v>1129</v>
      </c>
      <c r="J26" s="188" t="s">
        <v>477</v>
      </c>
      <c r="K26" s="188" t="s">
        <v>1130</v>
      </c>
      <c r="L26" s="188" t="s">
        <v>263</v>
      </c>
      <c r="M26" s="188" t="s">
        <v>1131</v>
      </c>
      <c r="N26" s="416" t="s">
        <v>1132</v>
      </c>
      <c r="O26" s="335" t="s">
        <v>1133</v>
      </c>
      <c r="P26" s="550" t="s">
        <v>281</v>
      </c>
      <c r="Q26" s="188" t="s">
        <v>1134</v>
      </c>
      <c r="R26" s="188" t="s">
        <v>1034</v>
      </c>
      <c r="S26" s="188" t="s">
        <v>1135</v>
      </c>
      <c r="T26" s="188" t="s">
        <v>477</v>
      </c>
      <c r="U26" s="188" t="s">
        <v>1136</v>
      </c>
      <c r="V26" s="188" t="s">
        <v>393</v>
      </c>
      <c r="W26" s="188" t="s">
        <v>1137</v>
      </c>
      <c r="X26" s="188" t="s">
        <v>408</v>
      </c>
      <c r="Y26" s="188" t="s">
        <v>1138</v>
      </c>
      <c r="Z26" s="188" t="s">
        <v>261</v>
      </c>
      <c r="AA26" s="188" t="s">
        <v>1139</v>
      </c>
      <c r="AB26" s="188" t="s">
        <v>1140</v>
      </c>
      <c r="AC26" s="188" t="s">
        <v>1141</v>
      </c>
      <c r="AD26" s="188" t="s">
        <v>1142</v>
      </c>
      <c r="AE26" s="188" t="s">
        <v>436</v>
      </c>
      <c r="AF26" s="188" t="s">
        <v>417</v>
      </c>
      <c r="AG26" s="188" t="s">
        <v>1143</v>
      </c>
      <c r="AH26" s="188" t="s">
        <v>270</v>
      </c>
      <c r="AI26" s="188">
        <f t="shared" si="2"/>
        <v>4397</v>
      </c>
    </row>
    <row r="27" spans="1:35">
      <c r="A27" s="618" t="s">
        <v>114</v>
      </c>
      <c r="B27" s="619"/>
      <c r="C27" s="331" t="s">
        <v>1144</v>
      </c>
      <c r="D27" s="188" t="s">
        <v>1145</v>
      </c>
      <c r="E27" s="188" t="s">
        <v>1146</v>
      </c>
      <c r="F27" s="188" t="s">
        <v>1147</v>
      </c>
      <c r="G27" s="331" t="s">
        <v>1148</v>
      </c>
      <c r="H27" s="188" t="s">
        <v>1015</v>
      </c>
      <c r="I27" s="188" t="s">
        <v>1149</v>
      </c>
      <c r="J27" s="188" t="s">
        <v>1150</v>
      </c>
      <c r="K27" s="188" t="s">
        <v>1151</v>
      </c>
      <c r="L27" s="188" t="s">
        <v>405</v>
      </c>
      <c r="M27" s="188" t="s">
        <v>1152</v>
      </c>
      <c r="N27" s="416" t="s">
        <v>1153</v>
      </c>
      <c r="O27" s="335" t="s">
        <v>481</v>
      </c>
      <c r="P27" s="550" t="s">
        <v>1154</v>
      </c>
      <c r="Q27" s="188" t="s">
        <v>661</v>
      </c>
      <c r="R27" s="188" t="s">
        <v>1155</v>
      </c>
      <c r="S27" s="188" t="s">
        <v>1156</v>
      </c>
      <c r="T27" s="188" t="s">
        <v>995</v>
      </c>
      <c r="U27" s="188" t="s">
        <v>1157</v>
      </c>
      <c r="V27" s="188" t="s">
        <v>1158</v>
      </c>
      <c r="W27" s="188" t="s">
        <v>1159</v>
      </c>
      <c r="X27" s="188" t="s">
        <v>1088</v>
      </c>
      <c r="Y27" s="188" t="s">
        <v>834</v>
      </c>
      <c r="Z27" s="188" t="s">
        <v>429</v>
      </c>
      <c r="AA27" s="188" t="s">
        <v>910</v>
      </c>
      <c r="AB27" s="188" t="s">
        <v>1160</v>
      </c>
      <c r="AC27" s="188" t="s">
        <v>594</v>
      </c>
      <c r="AD27" s="188" t="s">
        <v>1161</v>
      </c>
      <c r="AE27" s="188" t="s">
        <v>1162</v>
      </c>
      <c r="AF27" s="188" t="s">
        <v>1163</v>
      </c>
      <c r="AG27" s="188" t="s">
        <v>1164</v>
      </c>
      <c r="AH27" s="188" t="s">
        <v>421</v>
      </c>
      <c r="AI27" s="188">
        <f t="shared" si="2"/>
        <v>3791</v>
      </c>
    </row>
    <row r="28" spans="1:35">
      <c r="A28" s="618" t="s">
        <v>115</v>
      </c>
      <c r="B28" s="619"/>
      <c r="C28" s="331" t="s">
        <v>1165</v>
      </c>
      <c r="D28" s="188" t="s">
        <v>1166</v>
      </c>
      <c r="E28" s="188" t="s">
        <v>1167</v>
      </c>
      <c r="F28" s="188" t="s">
        <v>1168</v>
      </c>
      <c r="G28" s="331" t="s">
        <v>1136</v>
      </c>
      <c r="H28" s="188" t="s">
        <v>420</v>
      </c>
      <c r="I28" s="188" t="s">
        <v>859</v>
      </c>
      <c r="J28" s="188" t="s">
        <v>260</v>
      </c>
      <c r="K28" s="188" t="s">
        <v>918</v>
      </c>
      <c r="L28" s="188" t="s">
        <v>1090</v>
      </c>
      <c r="M28" s="188" t="s">
        <v>1169</v>
      </c>
      <c r="N28" s="416" t="s">
        <v>1170</v>
      </c>
      <c r="O28" s="335" t="s">
        <v>1171</v>
      </c>
      <c r="P28" s="550" t="s">
        <v>477</v>
      </c>
      <c r="Q28" s="188" t="s">
        <v>1172</v>
      </c>
      <c r="R28" s="188" t="s">
        <v>281</v>
      </c>
      <c r="S28" s="188" t="s">
        <v>1173</v>
      </c>
      <c r="T28" s="188" t="s">
        <v>1060</v>
      </c>
      <c r="U28" s="188" t="s">
        <v>1174</v>
      </c>
      <c r="V28" s="188" t="s">
        <v>1150</v>
      </c>
      <c r="W28" s="188" t="s">
        <v>1175</v>
      </c>
      <c r="X28" s="188" t="s">
        <v>1150</v>
      </c>
      <c r="Y28" s="188" t="s">
        <v>1176</v>
      </c>
      <c r="Z28" s="188" t="s">
        <v>423</v>
      </c>
      <c r="AA28" s="188" t="s">
        <v>908</v>
      </c>
      <c r="AB28" s="188" t="s">
        <v>1177</v>
      </c>
      <c r="AC28" s="188" t="s">
        <v>1178</v>
      </c>
      <c r="AD28" s="188" t="s">
        <v>408</v>
      </c>
      <c r="AE28" s="188" t="s">
        <v>1179</v>
      </c>
      <c r="AF28" s="188" t="s">
        <v>276</v>
      </c>
      <c r="AG28" s="188" t="s">
        <v>646</v>
      </c>
      <c r="AH28" s="188" t="s">
        <v>1060</v>
      </c>
      <c r="AI28" s="188">
        <f t="shared" si="2"/>
        <v>3811</v>
      </c>
    </row>
    <row r="29" spans="1:35">
      <c r="A29" s="618" t="s">
        <v>116</v>
      </c>
      <c r="B29" s="619"/>
      <c r="C29" s="331" t="s">
        <v>1180</v>
      </c>
      <c r="D29" s="188" t="s">
        <v>1103</v>
      </c>
      <c r="E29" s="188" t="s">
        <v>1181</v>
      </c>
      <c r="F29" s="188" t="s">
        <v>1182</v>
      </c>
      <c r="G29" s="331" t="s">
        <v>773</v>
      </c>
      <c r="H29" s="188" t="s">
        <v>407</v>
      </c>
      <c r="I29" s="188" t="s">
        <v>677</v>
      </c>
      <c r="J29" s="188" t="s">
        <v>978</v>
      </c>
      <c r="K29" s="188" t="s">
        <v>1183</v>
      </c>
      <c r="L29" s="188" t="s">
        <v>144</v>
      </c>
      <c r="M29" s="188" t="s">
        <v>1184</v>
      </c>
      <c r="N29" s="416" t="s">
        <v>412</v>
      </c>
      <c r="O29" s="335" t="s">
        <v>79</v>
      </c>
      <c r="P29" s="550" t="s">
        <v>136</v>
      </c>
      <c r="Q29" s="188" t="s">
        <v>432</v>
      </c>
      <c r="R29" s="188" t="s">
        <v>1038</v>
      </c>
      <c r="S29" s="188" t="s">
        <v>856</v>
      </c>
      <c r="T29" s="188" t="s">
        <v>1185</v>
      </c>
      <c r="U29" s="188" t="s">
        <v>642</v>
      </c>
      <c r="V29" s="188" t="s">
        <v>252</v>
      </c>
      <c r="W29" s="188" t="s">
        <v>773</v>
      </c>
      <c r="X29" s="188" t="s">
        <v>428</v>
      </c>
      <c r="Y29" s="188" t="s">
        <v>792</v>
      </c>
      <c r="Z29" s="188" t="s">
        <v>254</v>
      </c>
      <c r="AA29" s="188" t="s">
        <v>1121</v>
      </c>
      <c r="AB29" s="188" t="s">
        <v>1008</v>
      </c>
      <c r="AC29" s="188" t="s">
        <v>1115</v>
      </c>
      <c r="AD29" s="188" t="s">
        <v>250</v>
      </c>
      <c r="AE29" s="188" t="s">
        <v>79</v>
      </c>
      <c r="AF29" s="188" t="s">
        <v>258</v>
      </c>
      <c r="AG29" s="188" t="s">
        <v>1186</v>
      </c>
      <c r="AH29" s="188" t="s">
        <v>1163</v>
      </c>
      <c r="AI29" s="188">
        <f t="shared" si="2"/>
        <v>1109</v>
      </c>
    </row>
    <row r="30" spans="1:35">
      <c r="A30" s="618" t="s">
        <v>117</v>
      </c>
      <c r="B30" s="619"/>
      <c r="C30" s="331" t="s">
        <v>1187</v>
      </c>
      <c r="D30" s="188" t="s">
        <v>414</v>
      </c>
      <c r="E30" s="188" t="s">
        <v>474</v>
      </c>
      <c r="F30" s="188" t="s">
        <v>408</v>
      </c>
      <c r="G30" s="188" t="s">
        <v>1188</v>
      </c>
      <c r="H30" s="188" t="s">
        <v>1118</v>
      </c>
      <c r="I30" s="188" t="s">
        <v>703</v>
      </c>
      <c r="J30" s="188" t="s">
        <v>978</v>
      </c>
      <c r="K30" s="188" t="s">
        <v>702</v>
      </c>
      <c r="L30" s="188" t="s">
        <v>139</v>
      </c>
      <c r="M30" s="188" t="s">
        <v>1189</v>
      </c>
      <c r="N30" s="416" t="s">
        <v>1190</v>
      </c>
      <c r="O30" s="335" t="s">
        <v>1179</v>
      </c>
      <c r="P30" s="550" t="s">
        <v>407</v>
      </c>
      <c r="Q30" s="188" t="s">
        <v>129</v>
      </c>
      <c r="R30" s="188" t="s">
        <v>1100</v>
      </c>
      <c r="S30" s="188" t="s">
        <v>1191</v>
      </c>
      <c r="T30" s="188" t="s">
        <v>1192</v>
      </c>
      <c r="U30" s="188" t="s">
        <v>946</v>
      </c>
      <c r="V30" s="188" t="s">
        <v>145</v>
      </c>
      <c r="W30" s="188" t="s">
        <v>642</v>
      </c>
      <c r="X30" s="188" t="s">
        <v>986</v>
      </c>
      <c r="Y30" s="188" t="s">
        <v>1193</v>
      </c>
      <c r="Z30" s="188" t="s">
        <v>149</v>
      </c>
      <c r="AA30" s="188" t="s">
        <v>780</v>
      </c>
      <c r="AB30" s="188" t="s">
        <v>254</v>
      </c>
      <c r="AC30" s="188" t="s">
        <v>1194</v>
      </c>
      <c r="AD30" s="188" t="s">
        <v>410</v>
      </c>
      <c r="AE30" s="188" t="s">
        <v>82</v>
      </c>
      <c r="AF30" s="188" t="s">
        <v>1195</v>
      </c>
      <c r="AG30" s="188" t="s">
        <v>860</v>
      </c>
      <c r="AH30" s="188" t="s">
        <v>417</v>
      </c>
      <c r="AI30" s="188">
        <f t="shared" si="2"/>
        <v>865</v>
      </c>
    </row>
    <row r="31" spans="1:35" ht="15.75" customHeight="1">
      <c r="A31" s="618" t="s">
        <v>118</v>
      </c>
      <c r="B31" s="619"/>
      <c r="C31" s="331" t="s">
        <v>1196</v>
      </c>
      <c r="D31" s="188" t="s">
        <v>1197</v>
      </c>
      <c r="E31" s="188" t="s">
        <v>1198</v>
      </c>
      <c r="F31" s="188" t="s">
        <v>426</v>
      </c>
      <c r="G31" s="188" t="s">
        <v>95</v>
      </c>
      <c r="H31" s="188" t="s">
        <v>1067</v>
      </c>
      <c r="I31" s="188" t="s">
        <v>121</v>
      </c>
      <c r="J31" s="188" t="s">
        <v>283</v>
      </c>
      <c r="K31" s="188" t="s">
        <v>83</v>
      </c>
      <c r="L31" s="188" t="s">
        <v>136</v>
      </c>
      <c r="M31" s="188" t="s">
        <v>1199</v>
      </c>
      <c r="N31" s="416" t="s">
        <v>1200</v>
      </c>
      <c r="O31" s="335" t="s">
        <v>977</v>
      </c>
      <c r="P31" s="550" t="s">
        <v>978</v>
      </c>
      <c r="Q31" s="188" t="s">
        <v>1201</v>
      </c>
      <c r="R31" s="188" t="s">
        <v>985</v>
      </c>
      <c r="S31" s="188" t="s">
        <v>1080</v>
      </c>
      <c r="T31" s="188" t="s">
        <v>405</v>
      </c>
      <c r="U31" s="188" t="s">
        <v>1202</v>
      </c>
      <c r="V31" s="188" t="s">
        <v>279</v>
      </c>
      <c r="W31" s="188" t="s">
        <v>776</v>
      </c>
      <c r="X31" s="188" t="s">
        <v>1046</v>
      </c>
      <c r="Y31" s="188" t="s">
        <v>772</v>
      </c>
      <c r="Z31" s="188" t="s">
        <v>1203</v>
      </c>
      <c r="AA31" s="188" t="s">
        <v>248</v>
      </c>
      <c r="AB31" s="188" t="s">
        <v>473</v>
      </c>
      <c r="AC31" s="188" t="s">
        <v>1204</v>
      </c>
      <c r="AD31" s="188" t="s">
        <v>1150</v>
      </c>
      <c r="AE31" s="188" t="s">
        <v>977</v>
      </c>
      <c r="AF31" s="188" t="s">
        <v>161</v>
      </c>
      <c r="AG31" s="188" t="s">
        <v>723</v>
      </c>
      <c r="AH31" s="188" t="s">
        <v>976</v>
      </c>
      <c r="AI31" s="188">
        <f t="shared" si="2"/>
        <v>952</v>
      </c>
    </row>
    <row r="32" spans="1:35">
      <c r="A32" s="618" t="s">
        <v>119</v>
      </c>
      <c r="B32" s="619"/>
      <c r="C32" s="331" t="s">
        <v>1205</v>
      </c>
      <c r="D32" s="188" t="s">
        <v>1206</v>
      </c>
      <c r="E32" s="188" t="s">
        <v>1207</v>
      </c>
      <c r="F32" s="188" t="s">
        <v>1208</v>
      </c>
      <c r="G32" s="188" t="s">
        <v>714</v>
      </c>
      <c r="H32" s="188" t="s">
        <v>137</v>
      </c>
      <c r="I32" s="188" t="s">
        <v>79</v>
      </c>
      <c r="J32" s="188" t="s">
        <v>136</v>
      </c>
      <c r="K32" s="188" t="s">
        <v>870</v>
      </c>
      <c r="L32" s="188" t="s">
        <v>143</v>
      </c>
      <c r="M32" s="188" t="s">
        <v>1209</v>
      </c>
      <c r="N32" s="416" t="s">
        <v>1210</v>
      </c>
      <c r="O32" s="335" t="s">
        <v>791</v>
      </c>
      <c r="P32" s="550" t="s">
        <v>257</v>
      </c>
      <c r="Q32" s="188" t="s">
        <v>703</v>
      </c>
      <c r="R32" s="188" t="s">
        <v>257</v>
      </c>
      <c r="S32" s="188" t="s">
        <v>723</v>
      </c>
      <c r="T32" s="188" t="s">
        <v>164</v>
      </c>
      <c r="U32" s="188" t="s">
        <v>874</v>
      </c>
      <c r="V32" s="188" t="s">
        <v>143</v>
      </c>
      <c r="W32" s="188" t="s">
        <v>717</v>
      </c>
      <c r="X32" s="188" t="s">
        <v>258</v>
      </c>
      <c r="Y32" s="188" t="s">
        <v>946</v>
      </c>
      <c r="Z32" s="188" t="s">
        <v>278</v>
      </c>
      <c r="AA32" s="188" t="s">
        <v>1211</v>
      </c>
      <c r="AB32" s="188" t="s">
        <v>1118</v>
      </c>
      <c r="AC32" s="188" t="s">
        <v>1123</v>
      </c>
      <c r="AD32" s="188" t="s">
        <v>263</v>
      </c>
      <c r="AE32" s="188" t="s">
        <v>623</v>
      </c>
      <c r="AF32" s="188" t="s">
        <v>140</v>
      </c>
      <c r="AG32" s="188" t="s">
        <v>1212</v>
      </c>
      <c r="AH32" s="188" t="s">
        <v>473</v>
      </c>
      <c r="AI32" s="188">
        <f t="shared" si="2"/>
        <v>538</v>
      </c>
    </row>
    <row r="33" spans="1:36" ht="15.75" thickBot="1">
      <c r="A33" s="675" t="s">
        <v>120</v>
      </c>
      <c r="B33" s="676"/>
      <c r="C33" s="419" t="s">
        <v>1213</v>
      </c>
      <c r="D33" s="420" t="s">
        <v>388</v>
      </c>
      <c r="E33" s="420" t="s">
        <v>687</v>
      </c>
      <c r="F33" s="420" t="s">
        <v>1214</v>
      </c>
      <c r="G33" s="420" t="s">
        <v>163</v>
      </c>
      <c r="H33" s="420" t="s">
        <v>992</v>
      </c>
      <c r="I33" s="420" t="s">
        <v>79</v>
      </c>
      <c r="J33" s="420" t="s">
        <v>136</v>
      </c>
      <c r="K33" s="420" t="s">
        <v>946</v>
      </c>
      <c r="L33" s="420" t="s">
        <v>161</v>
      </c>
      <c r="M33" s="420" t="s">
        <v>1215</v>
      </c>
      <c r="N33" s="421" t="s">
        <v>1216</v>
      </c>
      <c r="O33" s="555" t="s">
        <v>79</v>
      </c>
      <c r="P33" s="552" t="s">
        <v>136</v>
      </c>
      <c r="Q33" s="420" t="s">
        <v>1193</v>
      </c>
      <c r="R33" s="420" t="s">
        <v>473</v>
      </c>
      <c r="S33" s="420" t="s">
        <v>1217</v>
      </c>
      <c r="T33" s="420" t="s">
        <v>976</v>
      </c>
      <c r="U33" s="420" t="s">
        <v>79</v>
      </c>
      <c r="V33" s="420" t="s">
        <v>264</v>
      </c>
      <c r="W33" s="420" t="s">
        <v>779</v>
      </c>
      <c r="X33" s="420" t="s">
        <v>142</v>
      </c>
      <c r="Y33" s="420" t="s">
        <v>79</v>
      </c>
      <c r="Z33" s="420" t="s">
        <v>264</v>
      </c>
      <c r="AA33" s="420" t="s">
        <v>924</v>
      </c>
      <c r="AB33" s="420" t="s">
        <v>132</v>
      </c>
      <c r="AC33" s="420" t="s">
        <v>432</v>
      </c>
      <c r="AD33" s="420" t="s">
        <v>1040</v>
      </c>
      <c r="AE33" s="420" t="s">
        <v>79</v>
      </c>
      <c r="AF33" s="420" t="s">
        <v>258</v>
      </c>
      <c r="AG33" s="420" t="s">
        <v>779</v>
      </c>
      <c r="AH33" s="420" t="s">
        <v>125</v>
      </c>
      <c r="AI33" s="420">
        <f t="shared" si="2"/>
        <v>256</v>
      </c>
    </row>
    <row r="34" spans="1:36" ht="15.75" thickBot="1">
      <c r="A34" s="672" t="s">
        <v>485</v>
      </c>
      <c r="B34" s="673"/>
      <c r="C34" s="673"/>
      <c r="D34" s="673"/>
      <c r="E34" s="674"/>
    </row>
    <row r="35" spans="1:36" s="72" customFormat="1" ht="15.75" thickBot="1">
      <c r="A35" s="80"/>
      <c r="B35" s="80"/>
      <c r="C35" s="80"/>
      <c r="D35" s="80"/>
      <c r="E35" s="80"/>
    </row>
    <row r="36" spans="1:36" ht="12" customHeight="1">
      <c r="A36" s="677" t="s">
        <v>302</v>
      </c>
      <c r="B36" s="678"/>
      <c r="C36" s="649" t="s">
        <v>536</v>
      </c>
      <c r="D36" s="650"/>
      <c r="E36" s="649" t="s">
        <v>537</v>
      </c>
      <c r="F36" s="650"/>
      <c r="G36" s="649" t="s">
        <v>538</v>
      </c>
      <c r="H36" s="650"/>
      <c r="I36" s="649" t="s">
        <v>539</v>
      </c>
      <c r="J36" s="650"/>
      <c r="K36" s="649" t="s">
        <v>540</v>
      </c>
      <c r="L36" s="650"/>
      <c r="M36" s="649" t="s">
        <v>541</v>
      </c>
      <c r="N36" s="650"/>
      <c r="O36" s="649" t="s">
        <v>542</v>
      </c>
      <c r="P36" s="650"/>
      <c r="Q36" s="642" t="s">
        <v>543</v>
      </c>
      <c r="R36" s="644"/>
      <c r="S36" s="642" t="s">
        <v>544</v>
      </c>
      <c r="T36" s="644"/>
      <c r="U36" s="642" t="s">
        <v>545</v>
      </c>
      <c r="V36" s="644"/>
      <c r="W36" s="642" t="s">
        <v>546</v>
      </c>
      <c r="X36" s="644"/>
      <c r="Y36" s="642" t="s">
        <v>547</v>
      </c>
      <c r="Z36" s="644"/>
      <c r="AA36" s="642" t="s">
        <v>949</v>
      </c>
      <c r="AB36" s="644"/>
      <c r="AC36" s="642" t="s">
        <v>548</v>
      </c>
      <c r="AD36" s="644"/>
      <c r="AE36" s="642" t="s">
        <v>549</v>
      </c>
      <c r="AF36" s="644"/>
      <c r="AG36" s="642" t="s">
        <v>550</v>
      </c>
      <c r="AH36" s="643"/>
      <c r="AI36" s="583" t="s">
        <v>333</v>
      </c>
      <c r="AJ36" s="579"/>
    </row>
    <row r="37" spans="1:36" ht="12" customHeight="1">
      <c r="A37" s="53"/>
      <c r="B37" s="54"/>
      <c r="C37" s="151" t="s">
        <v>87</v>
      </c>
      <c r="D37" s="151" t="s">
        <v>122</v>
      </c>
      <c r="E37" s="169" t="s">
        <v>87</v>
      </c>
      <c r="F37" s="169" t="s">
        <v>122</v>
      </c>
      <c r="G37" s="169" t="s">
        <v>87</v>
      </c>
      <c r="H37" s="169" t="s">
        <v>122</v>
      </c>
      <c r="I37" s="169" t="s">
        <v>87</v>
      </c>
      <c r="J37" s="169" t="s">
        <v>122</v>
      </c>
      <c r="K37" s="169" t="s">
        <v>87</v>
      </c>
      <c r="L37" s="169" t="s">
        <v>122</v>
      </c>
      <c r="M37" s="169" t="s">
        <v>87</v>
      </c>
      <c r="N37" s="169" t="s">
        <v>122</v>
      </c>
      <c r="O37" s="266" t="s">
        <v>87</v>
      </c>
      <c r="P37" s="266" t="s">
        <v>122</v>
      </c>
      <c r="Q37" s="527" t="s">
        <v>87</v>
      </c>
      <c r="R37" s="527" t="s">
        <v>122</v>
      </c>
      <c r="S37" s="527" t="s">
        <v>87</v>
      </c>
      <c r="T37" s="527" t="s">
        <v>122</v>
      </c>
      <c r="U37" s="527" t="s">
        <v>87</v>
      </c>
      <c r="V37" s="527" t="s">
        <v>122</v>
      </c>
      <c r="W37" s="527" t="s">
        <v>87</v>
      </c>
      <c r="X37" s="527" t="s">
        <v>122</v>
      </c>
      <c r="Y37" s="527" t="s">
        <v>87</v>
      </c>
      <c r="Z37" s="527" t="s">
        <v>122</v>
      </c>
      <c r="AA37" s="527" t="s">
        <v>87</v>
      </c>
      <c r="AB37" s="527" t="s">
        <v>122</v>
      </c>
      <c r="AC37" s="527" t="s">
        <v>87</v>
      </c>
      <c r="AD37" s="527" t="s">
        <v>122</v>
      </c>
      <c r="AE37" s="527" t="s">
        <v>87</v>
      </c>
      <c r="AF37" s="527" t="s">
        <v>122</v>
      </c>
      <c r="AG37" s="527" t="s">
        <v>87</v>
      </c>
      <c r="AH37" s="578" t="s">
        <v>122</v>
      </c>
      <c r="AI37" s="584" t="s">
        <v>87</v>
      </c>
      <c r="AJ37" s="580"/>
    </row>
    <row r="38" spans="1:36" ht="12" customHeight="1">
      <c r="A38" s="653" t="s">
        <v>91</v>
      </c>
      <c r="B38" s="654"/>
      <c r="C38" s="331" t="s">
        <v>796</v>
      </c>
      <c r="D38" s="260" t="s">
        <v>950</v>
      </c>
      <c r="E38" s="333" t="s">
        <v>797</v>
      </c>
      <c r="F38" s="260" t="s">
        <v>951</v>
      </c>
      <c r="G38" s="334" t="s">
        <v>798</v>
      </c>
      <c r="H38" s="260" t="s">
        <v>952</v>
      </c>
      <c r="I38" s="334" t="s">
        <v>799</v>
      </c>
      <c r="J38" s="260" t="s">
        <v>953</v>
      </c>
      <c r="K38" s="334" t="s">
        <v>800</v>
      </c>
      <c r="L38" s="260" t="s">
        <v>954</v>
      </c>
      <c r="M38" s="334" t="s">
        <v>801</v>
      </c>
      <c r="N38" s="260" t="s">
        <v>955</v>
      </c>
      <c r="O38" s="335" t="s">
        <v>802</v>
      </c>
      <c r="P38" s="322" t="s">
        <v>423</v>
      </c>
      <c r="Q38" s="335" t="s">
        <v>803</v>
      </c>
      <c r="R38" s="528" t="s">
        <v>956</v>
      </c>
      <c r="S38" s="335" t="s">
        <v>804</v>
      </c>
      <c r="T38" s="528" t="s">
        <v>957</v>
      </c>
      <c r="U38" s="335" t="s">
        <v>805</v>
      </c>
      <c r="V38" s="528" t="s">
        <v>389</v>
      </c>
      <c r="W38" s="335" t="s">
        <v>806</v>
      </c>
      <c r="X38" s="528" t="s">
        <v>421</v>
      </c>
      <c r="Y38" s="335" t="s">
        <v>807</v>
      </c>
      <c r="Z38" s="528" t="s">
        <v>251</v>
      </c>
      <c r="AA38" s="335" t="s">
        <v>808</v>
      </c>
      <c r="AB38" s="528" t="s">
        <v>424</v>
      </c>
      <c r="AC38" s="335" t="s">
        <v>809</v>
      </c>
      <c r="AD38" s="528" t="s">
        <v>396</v>
      </c>
      <c r="AE38" s="335" t="s">
        <v>810</v>
      </c>
      <c r="AF38" s="528" t="s">
        <v>397</v>
      </c>
      <c r="AG38" s="335" t="s">
        <v>811</v>
      </c>
      <c r="AH38" s="582" t="s">
        <v>958</v>
      </c>
      <c r="AI38" s="335">
        <f>C38-E38-G38-I38-K38-M38-O38-Q38-S38-U38-W38-Y38-AA38-AC38-AE38-AG38</f>
        <v>51449</v>
      </c>
      <c r="AJ38" s="581"/>
    </row>
    <row r="39" spans="1:36" ht="12" customHeight="1">
      <c r="A39" s="653" t="s">
        <v>92</v>
      </c>
      <c r="B39" s="654"/>
      <c r="C39" s="331" t="s">
        <v>812</v>
      </c>
      <c r="D39" s="260" t="s">
        <v>959</v>
      </c>
      <c r="E39" s="333" t="s">
        <v>813</v>
      </c>
      <c r="F39" s="260" t="s">
        <v>960</v>
      </c>
      <c r="G39" s="334" t="s">
        <v>814</v>
      </c>
      <c r="H39" s="260" t="s">
        <v>961</v>
      </c>
      <c r="I39" s="334" t="s">
        <v>815</v>
      </c>
      <c r="J39" s="260" t="s">
        <v>962</v>
      </c>
      <c r="K39" s="334" t="s">
        <v>816</v>
      </c>
      <c r="L39" s="260" t="s">
        <v>963</v>
      </c>
      <c r="M39" s="334" t="s">
        <v>817</v>
      </c>
      <c r="N39" s="260" t="s">
        <v>964</v>
      </c>
      <c r="O39" s="335" t="s">
        <v>818</v>
      </c>
      <c r="P39" s="322" t="s">
        <v>277</v>
      </c>
      <c r="Q39" s="335" t="s">
        <v>819</v>
      </c>
      <c r="R39" s="528" t="s">
        <v>965</v>
      </c>
      <c r="S39" s="335" t="s">
        <v>820</v>
      </c>
      <c r="T39" s="528" t="s">
        <v>411</v>
      </c>
      <c r="U39" s="335" t="s">
        <v>821</v>
      </c>
      <c r="V39" s="528" t="s">
        <v>966</v>
      </c>
      <c r="W39" s="335" t="s">
        <v>822</v>
      </c>
      <c r="X39" s="528" t="s">
        <v>967</v>
      </c>
      <c r="Y39" s="335" t="s">
        <v>823</v>
      </c>
      <c r="Z39" s="528" t="s">
        <v>968</v>
      </c>
      <c r="AA39" s="335" t="s">
        <v>824</v>
      </c>
      <c r="AB39" s="528" t="s">
        <v>969</v>
      </c>
      <c r="AC39" s="335" t="s">
        <v>825</v>
      </c>
      <c r="AD39" s="528" t="s">
        <v>970</v>
      </c>
      <c r="AE39" s="335" t="s">
        <v>684</v>
      </c>
      <c r="AF39" s="528" t="s">
        <v>403</v>
      </c>
      <c r="AG39" s="335" t="s">
        <v>826</v>
      </c>
      <c r="AH39" s="582" t="s">
        <v>970</v>
      </c>
      <c r="AI39" s="335">
        <f t="shared" ref="AI39:AI54" si="3">C39-E39-G39-I39-K39-M39-O39-Q39-S39-U39-W39-Y39-AA39-AC39-AE39-AG39</f>
        <v>34647</v>
      </c>
      <c r="AJ39" s="581"/>
    </row>
    <row r="40" spans="1:36" ht="12" customHeight="1">
      <c r="A40" s="653" t="s">
        <v>151</v>
      </c>
      <c r="B40" s="654"/>
      <c r="C40" s="331" t="s">
        <v>1218</v>
      </c>
      <c r="D40" s="260" t="s">
        <v>1219</v>
      </c>
      <c r="E40" s="333" t="s">
        <v>1220</v>
      </c>
      <c r="F40" s="260" t="s">
        <v>1221</v>
      </c>
      <c r="G40" s="334" t="s">
        <v>1222</v>
      </c>
      <c r="H40" s="260" t="s">
        <v>1003</v>
      </c>
      <c r="I40" s="260" t="s">
        <v>601</v>
      </c>
      <c r="J40" s="260" t="s">
        <v>260</v>
      </c>
      <c r="K40" s="260" t="s">
        <v>1223</v>
      </c>
      <c r="L40" s="260" t="s">
        <v>417</v>
      </c>
      <c r="M40" s="334" t="s">
        <v>1224</v>
      </c>
      <c r="N40" s="260" t="s">
        <v>1225</v>
      </c>
      <c r="O40" s="335" t="s">
        <v>977</v>
      </c>
      <c r="P40" s="322" t="s">
        <v>473</v>
      </c>
      <c r="Q40" s="335" t="s">
        <v>1051</v>
      </c>
      <c r="R40" s="528" t="s">
        <v>421</v>
      </c>
      <c r="S40" s="335" t="s">
        <v>997</v>
      </c>
      <c r="T40" s="528" t="s">
        <v>282</v>
      </c>
      <c r="U40" s="335" t="s">
        <v>275</v>
      </c>
      <c r="V40" s="528" t="s">
        <v>263</v>
      </c>
      <c r="W40" s="335" t="s">
        <v>855</v>
      </c>
      <c r="X40" s="528" t="s">
        <v>262</v>
      </c>
      <c r="Y40" s="335" t="s">
        <v>1226</v>
      </c>
      <c r="Z40" s="528" t="s">
        <v>250</v>
      </c>
      <c r="AA40" s="335" t="s">
        <v>1002</v>
      </c>
      <c r="AB40" s="528" t="s">
        <v>954</v>
      </c>
      <c r="AC40" s="335" t="s">
        <v>654</v>
      </c>
      <c r="AD40" s="528" t="s">
        <v>411</v>
      </c>
      <c r="AE40" s="335" t="s">
        <v>79</v>
      </c>
      <c r="AF40" s="528" t="s">
        <v>258</v>
      </c>
      <c r="AG40" s="335" t="s">
        <v>1227</v>
      </c>
      <c r="AH40" s="582" t="s">
        <v>954</v>
      </c>
      <c r="AI40" s="335">
        <f t="shared" si="3"/>
        <v>6915</v>
      </c>
      <c r="AJ40" s="581"/>
    </row>
    <row r="41" spans="1:36" ht="12" customHeight="1">
      <c r="A41" s="653" t="s">
        <v>152</v>
      </c>
      <c r="B41" s="654"/>
      <c r="C41" s="331" t="s">
        <v>1228</v>
      </c>
      <c r="D41" s="260" t="s">
        <v>1229</v>
      </c>
      <c r="E41" s="333" t="s">
        <v>1230</v>
      </c>
      <c r="F41" s="260" t="s">
        <v>1231</v>
      </c>
      <c r="G41" s="334" t="s">
        <v>1232</v>
      </c>
      <c r="H41" s="260" t="s">
        <v>467</v>
      </c>
      <c r="I41" s="260" t="s">
        <v>1204</v>
      </c>
      <c r="J41" s="260" t="s">
        <v>428</v>
      </c>
      <c r="K41" s="334" t="s">
        <v>1085</v>
      </c>
      <c r="L41" s="260" t="s">
        <v>410</v>
      </c>
      <c r="M41" s="334" t="s">
        <v>1233</v>
      </c>
      <c r="N41" s="260" t="s">
        <v>1234</v>
      </c>
      <c r="O41" s="335" t="s">
        <v>1235</v>
      </c>
      <c r="P41" s="322" t="s">
        <v>146</v>
      </c>
      <c r="Q41" s="335" t="s">
        <v>1236</v>
      </c>
      <c r="R41" s="528" t="s">
        <v>253</v>
      </c>
      <c r="S41" s="335" t="s">
        <v>1237</v>
      </c>
      <c r="T41" s="528" t="s">
        <v>1177</v>
      </c>
      <c r="U41" s="335" t="s">
        <v>1238</v>
      </c>
      <c r="V41" s="528" t="s">
        <v>404</v>
      </c>
      <c r="W41" s="335" t="s">
        <v>1194</v>
      </c>
      <c r="X41" s="528" t="s">
        <v>263</v>
      </c>
      <c r="Y41" s="335" t="s">
        <v>1239</v>
      </c>
      <c r="Z41" s="528" t="s">
        <v>1013</v>
      </c>
      <c r="AA41" s="335" t="s">
        <v>1240</v>
      </c>
      <c r="AB41" s="528" t="s">
        <v>1034</v>
      </c>
      <c r="AC41" s="335" t="s">
        <v>1241</v>
      </c>
      <c r="AD41" s="528" t="s">
        <v>967</v>
      </c>
      <c r="AE41" s="335" t="s">
        <v>856</v>
      </c>
      <c r="AF41" s="528" t="s">
        <v>149</v>
      </c>
      <c r="AG41" s="335" t="s">
        <v>1242</v>
      </c>
      <c r="AH41" s="582" t="s">
        <v>1243</v>
      </c>
      <c r="AI41" s="335">
        <f t="shared" si="3"/>
        <v>12851</v>
      </c>
      <c r="AJ41" s="581"/>
    </row>
    <row r="42" spans="1:36" ht="12" customHeight="1">
      <c r="A42" s="653" t="s">
        <v>153</v>
      </c>
      <c r="B42" s="654"/>
      <c r="C42" s="331" t="s">
        <v>1244</v>
      </c>
      <c r="D42" s="260" t="s">
        <v>1245</v>
      </c>
      <c r="E42" s="333" t="s">
        <v>1246</v>
      </c>
      <c r="F42" s="260" t="s">
        <v>1247</v>
      </c>
      <c r="G42" s="334" t="s">
        <v>1248</v>
      </c>
      <c r="H42" s="260" t="s">
        <v>266</v>
      </c>
      <c r="I42" s="260" t="s">
        <v>845</v>
      </c>
      <c r="J42" s="260" t="s">
        <v>282</v>
      </c>
      <c r="K42" s="260" t="s">
        <v>1039</v>
      </c>
      <c r="L42" s="260" t="s">
        <v>259</v>
      </c>
      <c r="M42" s="334" t="s">
        <v>1249</v>
      </c>
      <c r="N42" s="260" t="s">
        <v>1062</v>
      </c>
      <c r="O42" s="335" t="s">
        <v>931</v>
      </c>
      <c r="P42" s="322" t="s">
        <v>986</v>
      </c>
      <c r="Q42" s="335" t="s">
        <v>1250</v>
      </c>
      <c r="R42" s="528" t="s">
        <v>124</v>
      </c>
      <c r="S42" s="335" t="s">
        <v>1251</v>
      </c>
      <c r="T42" s="528" t="s">
        <v>1052</v>
      </c>
      <c r="U42" s="335" t="s">
        <v>700</v>
      </c>
      <c r="V42" s="528" t="s">
        <v>148</v>
      </c>
      <c r="W42" s="335" t="s">
        <v>440</v>
      </c>
      <c r="X42" s="528" t="s">
        <v>282</v>
      </c>
      <c r="Y42" s="335" t="s">
        <v>1251</v>
      </c>
      <c r="Z42" s="528" t="s">
        <v>162</v>
      </c>
      <c r="AA42" s="335" t="s">
        <v>1252</v>
      </c>
      <c r="AB42" s="528" t="s">
        <v>392</v>
      </c>
      <c r="AC42" s="335" t="s">
        <v>1253</v>
      </c>
      <c r="AD42" s="528" t="s">
        <v>1254</v>
      </c>
      <c r="AE42" s="335" t="s">
        <v>1255</v>
      </c>
      <c r="AF42" s="528" t="s">
        <v>267</v>
      </c>
      <c r="AG42" s="335" t="s">
        <v>1256</v>
      </c>
      <c r="AH42" s="582" t="s">
        <v>477</v>
      </c>
      <c r="AI42" s="335">
        <f t="shared" si="3"/>
        <v>4996</v>
      </c>
      <c r="AJ42" s="581"/>
    </row>
    <row r="43" spans="1:36" ht="12" customHeight="1">
      <c r="A43" s="653" t="s">
        <v>156</v>
      </c>
      <c r="B43" s="654"/>
      <c r="C43" s="331" t="s">
        <v>1257</v>
      </c>
      <c r="D43" s="260" t="s">
        <v>1258</v>
      </c>
      <c r="E43" s="333" t="s">
        <v>1259</v>
      </c>
      <c r="F43" s="260" t="s">
        <v>1260</v>
      </c>
      <c r="G43" s="334" t="s">
        <v>1261</v>
      </c>
      <c r="H43" s="260" t="s">
        <v>1094</v>
      </c>
      <c r="I43" s="260" t="s">
        <v>462</v>
      </c>
      <c r="J43" s="260" t="s">
        <v>398</v>
      </c>
      <c r="K43" s="260" t="s">
        <v>649</v>
      </c>
      <c r="L43" s="260" t="s">
        <v>403</v>
      </c>
      <c r="M43" s="260" t="s">
        <v>1262</v>
      </c>
      <c r="N43" s="260" t="s">
        <v>1049</v>
      </c>
      <c r="O43" s="335" t="s">
        <v>869</v>
      </c>
      <c r="P43" s="322" t="s">
        <v>1118</v>
      </c>
      <c r="Q43" s="335" t="s">
        <v>1263</v>
      </c>
      <c r="R43" s="528" t="s">
        <v>1264</v>
      </c>
      <c r="S43" s="335" t="s">
        <v>1265</v>
      </c>
      <c r="T43" s="528" t="s">
        <v>415</v>
      </c>
      <c r="U43" s="335" t="s">
        <v>851</v>
      </c>
      <c r="V43" s="528" t="s">
        <v>126</v>
      </c>
      <c r="W43" s="335" t="s">
        <v>294</v>
      </c>
      <c r="X43" s="528" t="s">
        <v>124</v>
      </c>
      <c r="Y43" s="335" t="s">
        <v>1266</v>
      </c>
      <c r="Z43" s="528" t="s">
        <v>465</v>
      </c>
      <c r="AA43" s="335" t="s">
        <v>847</v>
      </c>
      <c r="AB43" s="528" t="s">
        <v>1075</v>
      </c>
      <c r="AC43" s="335" t="s">
        <v>1267</v>
      </c>
      <c r="AD43" s="528" t="s">
        <v>138</v>
      </c>
      <c r="AE43" s="335" t="s">
        <v>466</v>
      </c>
      <c r="AF43" s="528" t="s">
        <v>1185</v>
      </c>
      <c r="AG43" s="335" t="s">
        <v>794</v>
      </c>
      <c r="AH43" s="582" t="s">
        <v>1075</v>
      </c>
      <c r="AI43" s="335">
        <f t="shared" si="3"/>
        <v>4976</v>
      </c>
      <c r="AJ43" s="581"/>
    </row>
    <row r="44" spans="1:36" ht="12" customHeight="1">
      <c r="A44" s="653" t="s">
        <v>157</v>
      </c>
      <c r="B44" s="654"/>
      <c r="C44" s="331" t="s">
        <v>1268</v>
      </c>
      <c r="D44" s="260" t="s">
        <v>1269</v>
      </c>
      <c r="E44" s="333" t="s">
        <v>1270</v>
      </c>
      <c r="F44" s="260" t="s">
        <v>1271</v>
      </c>
      <c r="G44" s="260" t="s">
        <v>1238</v>
      </c>
      <c r="H44" s="260" t="s">
        <v>1192</v>
      </c>
      <c r="I44" s="260" t="s">
        <v>859</v>
      </c>
      <c r="J44" s="260" t="s">
        <v>263</v>
      </c>
      <c r="K44" s="260" t="s">
        <v>1272</v>
      </c>
      <c r="L44" s="260" t="s">
        <v>1041</v>
      </c>
      <c r="M44" s="260" t="s">
        <v>1273</v>
      </c>
      <c r="N44" s="260" t="s">
        <v>1274</v>
      </c>
      <c r="O44" s="335" t="s">
        <v>1275</v>
      </c>
      <c r="P44" s="322" t="s">
        <v>1067</v>
      </c>
      <c r="Q44" s="335" t="s">
        <v>1276</v>
      </c>
      <c r="R44" s="528" t="s">
        <v>269</v>
      </c>
      <c r="S44" s="335" t="s">
        <v>1277</v>
      </c>
      <c r="T44" s="528" t="s">
        <v>954</v>
      </c>
      <c r="U44" s="335" t="s">
        <v>1278</v>
      </c>
      <c r="V44" s="528" t="s">
        <v>418</v>
      </c>
      <c r="W44" s="335" t="s">
        <v>1117</v>
      </c>
      <c r="X44" s="528" t="s">
        <v>1118</v>
      </c>
      <c r="Y44" s="335" t="s">
        <v>918</v>
      </c>
      <c r="Z44" s="528" t="s">
        <v>1073</v>
      </c>
      <c r="AA44" s="335" t="s">
        <v>759</v>
      </c>
      <c r="AB44" s="528" t="s">
        <v>421</v>
      </c>
      <c r="AC44" s="335" t="s">
        <v>1279</v>
      </c>
      <c r="AD44" s="528" t="s">
        <v>123</v>
      </c>
      <c r="AE44" s="335" t="s">
        <v>1186</v>
      </c>
      <c r="AF44" s="528" t="s">
        <v>141</v>
      </c>
      <c r="AG44" s="335" t="s">
        <v>600</v>
      </c>
      <c r="AH44" s="582" t="s">
        <v>465</v>
      </c>
      <c r="AI44" s="335">
        <f t="shared" si="3"/>
        <v>2532</v>
      </c>
      <c r="AJ44" s="581"/>
    </row>
    <row r="45" spans="1:36" ht="12" customHeight="1">
      <c r="A45" s="653" t="s">
        <v>159</v>
      </c>
      <c r="B45" s="654"/>
      <c r="C45" s="188" t="s">
        <v>1280</v>
      </c>
      <c r="D45" s="260" t="s">
        <v>400</v>
      </c>
      <c r="E45" s="333" t="s">
        <v>1281</v>
      </c>
      <c r="F45" s="260" t="s">
        <v>429</v>
      </c>
      <c r="G45" s="260" t="s">
        <v>702</v>
      </c>
      <c r="H45" s="260" t="s">
        <v>422</v>
      </c>
      <c r="I45" s="260" t="s">
        <v>777</v>
      </c>
      <c r="J45" s="260" t="s">
        <v>1040</v>
      </c>
      <c r="K45" s="260" t="s">
        <v>776</v>
      </c>
      <c r="L45" s="260" t="s">
        <v>149</v>
      </c>
      <c r="M45" s="260" t="s">
        <v>1282</v>
      </c>
      <c r="N45" s="260" t="s">
        <v>1283</v>
      </c>
      <c r="O45" s="335" t="s">
        <v>945</v>
      </c>
      <c r="P45" s="322" t="s">
        <v>139</v>
      </c>
      <c r="Q45" s="335" t="s">
        <v>462</v>
      </c>
      <c r="R45" s="528" t="s">
        <v>394</v>
      </c>
      <c r="S45" s="335" t="s">
        <v>475</v>
      </c>
      <c r="T45" s="528" t="s">
        <v>137</v>
      </c>
      <c r="U45" s="335" t="s">
        <v>1284</v>
      </c>
      <c r="V45" s="528" t="s">
        <v>260</v>
      </c>
      <c r="W45" s="335" t="s">
        <v>1039</v>
      </c>
      <c r="X45" s="528" t="s">
        <v>428</v>
      </c>
      <c r="Y45" s="335" t="s">
        <v>1285</v>
      </c>
      <c r="Z45" s="528" t="s">
        <v>277</v>
      </c>
      <c r="AA45" s="335" t="s">
        <v>478</v>
      </c>
      <c r="AB45" s="528" t="s">
        <v>954</v>
      </c>
      <c r="AC45" s="335" t="s">
        <v>997</v>
      </c>
      <c r="AD45" s="528" t="s">
        <v>420</v>
      </c>
      <c r="AE45" s="335" t="s">
        <v>1202</v>
      </c>
      <c r="AF45" s="528" t="s">
        <v>257</v>
      </c>
      <c r="AG45" s="335" t="s">
        <v>742</v>
      </c>
      <c r="AH45" s="582" t="s">
        <v>1286</v>
      </c>
      <c r="AI45" s="335">
        <f t="shared" si="3"/>
        <v>1522</v>
      </c>
      <c r="AJ45" s="581"/>
    </row>
    <row r="46" spans="1:36" ht="12" customHeight="1">
      <c r="A46" s="653" t="s">
        <v>160</v>
      </c>
      <c r="B46" s="654"/>
      <c r="C46" s="188" t="s">
        <v>1287</v>
      </c>
      <c r="D46" s="260" t="s">
        <v>1200</v>
      </c>
      <c r="E46" s="333" t="s">
        <v>1288</v>
      </c>
      <c r="F46" s="260" t="s">
        <v>255</v>
      </c>
      <c r="G46" s="260" t="s">
        <v>1025</v>
      </c>
      <c r="H46" s="260" t="s">
        <v>259</v>
      </c>
      <c r="I46" s="260" t="s">
        <v>432</v>
      </c>
      <c r="J46" s="260" t="s">
        <v>1052</v>
      </c>
      <c r="K46" s="260" t="s">
        <v>856</v>
      </c>
      <c r="L46" s="260" t="s">
        <v>145</v>
      </c>
      <c r="M46" s="260" t="s">
        <v>1289</v>
      </c>
      <c r="N46" s="260" t="s">
        <v>419</v>
      </c>
      <c r="O46" s="335" t="s">
        <v>1193</v>
      </c>
      <c r="P46" s="322" t="s">
        <v>1067</v>
      </c>
      <c r="Q46" s="335" t="s">
        <v>129</v>
      </c>
      <c r="R46" s="528" t="s">
        <v>398</v>
      </c>
      <c r="S46" s="335" t="s">
        <v>1290</v>
      </c>
      <c r="T46" s="528" t="s">
        <v>150</v>
      </c>
      <c r="U46" s="335" t="s">
        <v>693</v>
      </c>
      <c r="V46" s="528" t="s">
        <v>262</v>
      </c>
      <c r="W46" s="335" t="s">
        <v>924</v>
      </c>
      <c r="X46" s="528" t="s">
        <v>259</v>
      </c>
      <c r="Y46" s="335" t="s">
        <v>147</v>
      </c>
      <c r="Z46" s="528" t="s">
        <v>407</v>
      </c>
      <c r="AA46" s="335" t="s">
        <v>464</v>
      </c>
      <c r="AB46" s="528" t="s">
        <v>1090</v>
      </c>
      <c r="AC46" s="335" t="s">
        <v>287</v>
      </c>
      <c r="AD46" s="528" t="s">
        <v>283</v>
      </c>
      <c r="AE46" s="335" t="s">
        <v>433</v>
      </c>
      <c r="AF46" s="528" t="s">
        <v>135</v>
      </c>
      <c r="AG46" s="335" t="s">
        <v>1291</v>
      </c>
      <c r="AH46" s="582" t="s">
        <v>131</v>
      </c>
      <c r="AI46" s="335">
        <f t="shared" si="3"/>
        <v>855</v>
      </c>
      <c r="AJ46" s="581"/>
    </row>
    <row r="47" spans="1:36" ht="12" customHeight="1">
      <c r="A47" s="653" t="s">
        <v>99</v>
      </c>
      <c r="B47" s="654"/>
      <c r="C47" s="331" t="s">
        <v>875</v>
      </c>
      <c r="D47" s="260" t="s">
        <v>1102</v>
      </c>
      <c r="E47" s="333" t="s">
        <v>876</v>
      </c>
      <c r="F47" s="260" t="s">
        <v>1103</v>
      </c>
      <c r="G47" s="334" t="s">
        <v>877</v>
      </c>
      <c r="H47" s="260" t="s">
        <v>1104</v>
      </c>
      <c r="I47" s="260" t="s">
        <v>878</v>
      </c>
      <c r="J47" s="260" t="s">
        <v>1034</v>
      </c>
      <c r="K47" s="334" t="s">
        <v>879</v>
      </c>
      <c r="L47" s="260" t="s">
        <v>427</v>
      </c>
      <c r="M47" s="334" t="s">
        <v>880</v>
      </c>
      <c r="N47" s="260" t="s">
        <v>1105</v>
      </c>
      <c r="O47" s="335" t="s">
        <v>446</v>
      </c>
      <c r="P47" s="322" t="s">
        <v>261</v>
      </c>
      <c r="Q47" s="335" t="s">
        <v>881</v>
      </c>
      <c r="R47" s="528" t="s">
        <v>1106</v>
      </c>
      <c r="S47" s="335" t="s">
        <v>882</v>
      </c>
      <c r="T47" s="528" t="s">
        <v>1107</v>
      </c>
      <c r="U47" s="335" t="s">
        <v>883</v>
      </c>
      <c r="V47" s="528" t="s">
        <v>270</v>
      </c>
      <c r="W47" s="335" t="s">
        <v>884</v>
      </c>
      <c r="X47" s="528" t="s">
        <v>1108</v>
      </c>
      <c r="Y47" s="335" t="s">
        <v>885</v>
      </c>
      <c r="Z47" s="528" t="s">
        <v>273</v>
      </c>
      <c r="AA47" s="335" t="s">
        <v>886</v>
      </c>
      <c r="AB47" s="528" t="s">
        <v>1109</v>
      </c>
      <c r="AC47" s="335" t="s">
        <v>887</v>
      </c>
      <c r="AD47" s="528" t="s">
        <v>1110</v>
      </c>
      <c r="AE47" s="335" t="s">
        <v>888</v>
      </c>
      <c r="AF47" s="528" t="s">
        <v>1040</v>
      </c>
      <c r="AG47" s="335" t="s">
        <v>889</v>
      </c>
      <c r="AH47" s="582" t="s">
        <v>1111</v>
      </c>
      <c r="AI47" s="335">
        <f t="shared" si="3"/>
        <v>16802</v>
      </c>
      <c r="AJ47" s="581"/>
    </row>
    <row r="48" spans="1:36" ht="12" customHeight="1">
      <c r="A48" s="653" t="s">
        <v>151</v>
      </c>
      <c r="B48" s="654"/>
      <c r="C48" s="331" t="s">
        <v>1292</v>
      </c>
      <c r="D48" s="260" t="s">
        <v>1293</v>
      </c>
      <c r="E48" s="333" t="s">
        <v>1294</v>
      </c>
      <c r="F48" s="260" t="s">
        <v>1295</v>
      </c>
      <c r="G48" s="334" t="s">
        <v>1296</v>
      </c>
      <c r="H48" s="260" t="s">
        <v>962</v>
      </c>
      <c r="I48" s="260" t="s">
        <v>1297</v>
      </c>
      <c r="J48" s="260" t="s">
        <v>1298</v>
      </c>
      <c r="K48" s="334" t="s">
        <v>1299</v>
      </c>
      <c r="L48" s="260" t="s">
        <v>1100</v>
      </c>
      <c r="M48" s="334" t="s">
        <v>1300</v>
      </c>
      <c r="N48" s="260" t="s">
        <v>1301</v>
      </c>
      <c r="O48" s="335" t="s">
        <v>628</v>
      </c>
      <c r="P48" s="322" t="s">
        <v>271</v>
      </c>
      <c r="Q48" s="335" t="s">
        <v>1302</v>
      </c>
      <c r="R48" s="528" t="s">
        <v>392</v>
      </c>
      <c r="S48" s="335" t="s">
        <v>1059</v>
      </c>
      <c r="T48" s="528" t="s">
        <v>426</v>
      </c>
      <c r="U48" s="335" t="s">
        <v>1303</v>
      </c>
      <c r="V48" s="528" t="s">
        <v>1008</v>
      </c>
      <c r="W48" s="335" t="s">
        <v>1172</v>
      </c>
      <c r="X48" s="528" t="s">
        <v>413</v>
      </c>
      <c r="Y48" s="335" t="s">
        <v>1304</v>
      </c>
      <c r="Z48" s="528" t="s">
        <v>420</v>
      </c>
      <c r="AA48" s="335" t="s">
        <v>1305</v>
      </c>
      <c r="AB48" s="528" t="s">
        <v>463</v>
      </c>
      <c r="AC48" s="335" t="s">
        <v>830</v>
      </c>
      <c r="AD48" s="528" t="s">
        <v>423</v>
      </c>
      <c r="AE48" s="335" t="s">
        <v>475</v>
      </c>
      <c r="AF48" s="528" t="s">
        <v>257</v>
      </c>
      <c r="AG48" s="335" t="s">
        <v>1306</v>
      </c>
      <c r="AH48" s="582" t="s">
        <v>282</v>
      </c>
      <c r="AI48" s="335">
        <f t="shared" si="3"/>
        <v>2993</v>
      </c>
      <c r="AJ48" s="581"/>
    </row>
    <row r="49" spans="1:36" ht="12" customHeight="1">
      <c r="A49" s="653" t="s">
        <v>152</v>
      </c>
      <c r="B49" s="654"/>
      <c r="C49" s="331" t="s">
        <v>1307</v>
      </c>
      <c r="D49" s="260" t="s">
        <v>1308</v>
      </c>
      <c r="E49" s="333" t="s">
        <v>1309</v>
      </c>
      <c r="F49" s="260" t="s">
        <v>1310</v>
      </c>
      <c r="G49" s="334" t="s">
        <v>687</v>
      </c>
      <c r="H49" s="260" t="s">
        <v>1073</v>
      </c>
      <c r="I49" s="260" t="s">
        <v>1303</v>
      </c>
      <c r="J49" s="260" t="s">
        <v>392</v>
      </c>
      <c r="K49" s="260" t="s">
        <v>766</v>
      </c>
      <c r="L49" s="260" t="s">
        <v>1203</v>
      </c>
      <c r="M49" s="260" t="s">
        <v>1311</v>
      </c>
      <c r="N49" s="260" t="s">
        <v>1312</v>
      </c>
      <c r="O49" s="335" t="s">
        <v>1313</v>
      </c>
      <c r="P49" s="322" t="s">
        <v>980</v>
      </c>
      <c r="Q49" s="335" t="s">
        <v>1149</v>
      </c>
      <c r="R49" s="528" t="s">
        <v>477</v>
      </c>
      <c r="S49" s="335" t="s">
        <v>441</v>
      </c>
      <c r="T49" s="528" t="s">
        <v>415</v>
      </c>
      <c r="U49" s="335" t="s">
        <v>1314</v>
      </c>
      <c r="V49" s="528" t="s">
        <v>463</v>
      </c>
      <c r="W49" s="335" t="s">
        <v>1250</v>
      </c>
      <c r="X49" s="528" t="s">
        <v>277</v>
      </c>
      <c r="Y49" s="335" t="s">
        <v>1238</v>
      </c>
      <c r="Z49" s="528" t="s">
        <v>477</v>
      </c>
      <c r="AA49" s="335" t="s">
        <v>1315</v>
      </c>
      <c r="AB49" s="528" t="s">
        <v>1316</v>
      </c>
      <c r="AC49" s="335" t="s">
        <v>1317</v>
      </c>
      <c r="AD49" s="528" t="s">
        <v>1045</v>
      </c>
      <c r="AE49" s="335" t="s">
        <v>869</v>
      </c>
      <c r="AF49" s="528" t="s">
        <v>262</v>
      </c>
      <c r="AG49" s="335" t="s">
        <v>783</v>
      </c>
      <c r="AH49" s="582" t="s">
        <v>420</v>
      </c>
      <c r="AI49" s="335">
        <f t="shared" si="3"/>
        <v>3215</v>
      </c>
      <c r="AJ49" s="581"/>
    </row>
    <row r="50" spans="1:36" ht="12" customHeight="1">
      <c r="A50" s="653" t="s">
        <v>153</v>
      </c>
      <c r="B50" s="654"/>
      <c r="C50" s="331" t="s">
        <v>1318</v>
      </c>
      <c r="D50" s="260" t="s">
        <v>1319</v>
      </c>
      <c r="E50" s="333" t="s">
        <v>1320</v>
      </c>
      <c r="F50" s="260" t="s">
        <v>391</v>
      </c>
      <c r="G50" s="334" t="s">
        <v>1321</v>
      </c>
      <c r="H50" s="260" t="s">
        <v>954</v>
      </c>
      <c r="I50" s="260" t="s">
        <v>1159</v>
      </c>
      <c r="J50" s="260" t="s">
        <v>131</v>
      </c>
      <c r="K50" s="260" t="s">
        <v>927</v>
      </c>
      <c r="L50" s="260" t="s">
        <v>1192</v>
      </c>
      <c r="M50" s="260" t="s">
        <v>1322</v>
      </c>
      <c r="N50" s="260" t="s">
        <v>1323</v>
      </c>
      <c r="O50" s="335" t="s">
        <v>722</v>
      </c>
      <c r="P50" s="322" t="s">
        <v>162</v>
      </c>
      <c r="Q50" s="335" t="s">
        <v>897</v>
      </c>
      <c r="R50" s="528" t="s">
        <v>1316</v>
      </c>
      <c r="S50" s="335" t="s">
        <v>365</v>
      </c>
      <c r="T50" s="528" t="s">
        <v>126</v>
      </c>
      <c r="U50" s="335" t="s">
        <v>650</v>
      </c>
      <c r="V50" s="528" t="s">
        <v>1214</v>
      </c>
      <c r="W50" s="335" t="s">
        <v>1324</v>
      </c>
      <c r="X50" s="528" t="s">
        <v>277</v>
      </c>
      <c r="Y50" s="335" t="s">
        <v>1325</v>
      </c>
      <c r="Z50" s="528" t="s">
        <v>1045</v>
      </c>
      <c r="AA50" s="335" t="s">
        <v>1326</v>
      </c>
      <c r="AB50" s="528" t="s">
        <v>953</v>
      </c>
      <c r="AC50" s="335" t="s">
        <v>830</v>
      </c>
      <c r="AD50" s="528" t="s">
        <v>270</v>
      </c>
      <c r="AE50" s="335" t="s">
        <v>703</v>
      </c>
      <c r="AF50" s="528" t="s">
        <v>276</v>
      </c>
      <c r="AG50" s="335" t="s">
        <v>1327</v>
      </c>
      <c r="AH50" s="582" t="s">
        <v>1075</v>
      </c>
      <c r="AI50" s="335">
        <f t="shared" si="3"/>
        <v>2635</v>
      </c>
      <c r="AJ50" s="581"/>
    </row>
    <row r="51" spans="1:36" ht="12" customHeight="1">
      <c r="A51" s="653" t="s">
        <v>156</v>
      </c>
      <c r="B51" s="654"/>
      <c r="C51" s="331" t="s">
        <v>1328</v>
      </c>
      <c r="D51" s="260" t="s">
        <v>1329</v>
      </c>
      <c r="E51" s="333" t="s">
        <v>1330</v>
      </c>
      <c r="F51" s="260" t="s">
        <v>1331</v>
      </c>
      <c r="G51" s="334" t="s">
        <v>1291</v>
      </c>
      <c r="H51" s="260" t="s">
        <v>130</v>
      </c>
      <c r="I51" s="260" t="s">
        <v>479</v>
      </c>
      <c r="J51" s="260" t="s">
        <v>1298</v>
      </c>
      <c r="K51" s="260" t="s">
        <v>85</v>
      </c>
      <c r="L51" s="260" t="s">
        <v>280</v>
      </c>
      <c r="M51" s="260" t="s">
        <v>1332</v>
      </c>
      <c r="N51" s="260" t="s">
        <v>1333</v>
      </c>
      <c r="O51" s="335" t="s">
        <v>1334</v>
      </c>
      <c r="P51" s="322" t="s">
        <v>998</v>
      </c>
      <c r="Q51" s="335" t="s">
        <v>843</v>
      </c>
      <c r="R51" s="528" t="s">
        <v>1335</v>
      </c>
      <c r="S51" s="335" t="s">
        <v>1336</v>
      </c>
      <c r="T51" s="528" t="s">
        <v>1090</v>
      </c>
      <c r="U51" s="335" t="s">
        <v>1337</v>
      </c>
      <c r="V51" s="528" t="s">
        <v>1338</v>
      </c>
      <c r="W51" s="335" t="s">
        <v>1238</v>
      </c>
      <c r="X51" s="528" t="s">
        <v>954</v>
      </c>
      <c r="Y51" s="335" t="s">
        <v>1009</v>
      </c>
      <c r="Z51" s="528" t="s">
        <v>133</v>
      </c>
      <c r="AA51" s="335" t="s">
        <v>996</v>
      </c>
      <c r="AB51" s="528" t="s">
        <v>1158</v>
      </c>
      <c r="AC51" s="335" t="s">
        <v>1339</v>
      </c>
      <c r="AD51" s="528" t="s">
        <v>1034</v>
      </c>
      <c r="AE51" s="335" t="s">
        <v>1340</v>
      </c>
      <c r="AF51" s="528" t="s">
        <v>1163</v>
      </c>
      <c r="AG51" s="335" t="s">
        <v>1341</v>
      </c>
      <c r="AH51" s="582" t="s">
        <v>1342</v>
      </c>
      <c r="AI51" s="335">
        <f t="shared" si="3"/>
        <v>3410</v>
      </c>
      <c r="AJ51" s="581"/>
    </row>
    <row r="52" spans="1:36" ht="12" customHeight="1">
      <c r="A52" s="699" t="s">
        <v>157</v>
      </c>
      <c r="B52" s="700"/>
      <c r="C52" s="331" t="s">
        <v>1343</v>
      </c>
      <c r="D52" s="260" t="s">
        <v>1344</v>
      </c>
      <c r="E52" s="333" t="s">
        <v>1345</v>
      </c>
      <c r="F52" s="260" t="s">
        <v>270</v>
      </c>
      <c r="G52" s="260" t="s">
        <v>1266</v>
      </c>
      <c r="H52" s="260" t="s">
        <v>1158</v>
      </c>
      <c r="I52" s="260" t="s">
        <v>1346</v>
      </c>
      <c r="J52" s="260" t="s">
        <v>162</v>
      </c>
      <c r="K52" s="260" t="s">
        <v>858</v>
      </c>
      <c r="L52" s="260" t="s">
        <v>126</v>
      </c>
      <c r="M52" s="260" t="s">
        <v>1347</v>
      </c>
      <c r="N52" s="260" t="s">
        <v>1348</v>
      </c>
      <c r="O52" s="335" t="s">
        <v>1349</v>
      </c>
      <c r="P52" s="322" t="s">
        <v>1350</v>
      </c>
      <c r="Q52" s="335" t="s">
        <v>938</v>
      </c>
      <c r="R52" s="528" t="s">
        <v>131</v>
      </c>
      <c r="S52" s="335" t="s">
        <v>1351</v>
      </c>
      <c r="T52" s="528" t="s">
        <v>1088</v>
      </c>
      <c r="U52" s="335" t="s">
        <v>443</v>
      </c>
      <c r="V52" s="528" t="s">
        <v>1008</v>
      </c>
      <c r="W52" s="335" t="s">
        <v>1044</v>
      </c>
      <c r="X52" s="528" t="s">
        <v>1088</v>
      </c>
      <c r="Y52" s="335" t="s">
        <v>1352</v>
      </c>
      <c r="Z52" s="528" t="s">
        <v>282</v>
      </c>
      <c r="AA52" s="335" t="s">
        <v>1353</v>
      </c>
      <c r="AB52" s="528" t="s">
        <v>269</v>
      </c>
      <c r="AC52" s="335" t="s">
        <v>1327</v>
      </c>
      <c r="AD52" s="528" t="s">
        <v>421</v>
      </c>
      <c r="AE52" s="335" t="s">
        <v>1025</v>
      </c>
      <c r="AF52" s="528" t="s">
        <v>137</v>
      </c>
      <c r="AG52" s="335" t="s">
        <v>1354</v>
      </c>
      <c r="AH52" s="582" t="s">
        <v>1182</v>
      </c>
      <c r="AI52" s="335">
        <f t="shared" si="3"/>
        <v>2242</v>
      </c>
      <c r="AJ52" s="581"/>
    </row>
    <row r="53" spans="1:36" ht="12" customHeight="1">
      <c r="A53" s="703" t="s">
        <v>159</v>
      </c>
      <c r="B53" s="704"/>
      <c r="C53" s="188" t="s">
        <v>1355</v>
      </c>
      <c r="D53" s="260" t="s">
        <v>1356</v>
      </c>
      <c r="E53" s="333" t="s">
        <v>899</v>
      </c>
      <c r="F53" s="260" t="s">
        <v>1154</v>
      </c>
      <c r="G53" s="260" t="s">
        <v>723</v>
      </c>
      <c r="H53" s="260" t="s">
        <v>259</v>
      </c>
      <c r="I53" s="260" t="s">
        <v>944</v>
      </c>
      <c r="J53" s="260" t="s">
        <v>1052</v>
      </c>
      <c r="K53" s="260" t="s">
        <v>791</v>
      </c>
      <c r="L53" s="260" t="s">
        <v>280</v>
      </c>
      <c r="M53" s="260" t="s">
        <v>1357</v>
      </c>
      <c r="N53" s="260" t="s">
        <v>1358</v>
      </c>
      <c r="O53" s="335" t="s">
        <v>1359</v>
      </c>
      <c r="P53" s="322" t="s">
        <v>283</v>
      </c>
      <c r="Q53" s="335" t="s">
        <v>476</v>
      </c>
      <c r="R53" s="528" t="s">
        <v>260</v>
      </c>
      <c r="S53" s="335" t="s">
        <v>946</v>
      </c>
      <c r="T53" s="528" t="s">
        <v>1163</v>
      </c>
      <c r="U53" s="335" t="s">
        <v>1149</v>
      </c>
      <c r="V53" s="528" t="s">
        <v>1040</v>
      </c>
      <c r="W53" s="335" t="s">
        <v>859</v>
      </c>
      <c r="X53" s="528" t="s">
        <v>1069</v>
      </c>
      <c r="Y53" s="335" t="s">
        <v>1360</v>
      </c>
      <c r="Z53" s="528" t="s">
        <v>1045</v>
      </c>
      <c r="AA53" s="335" t="s">
        <v>1361</v>
      </c>
      <c r="AB53" s="528" t="s">
        <v>395</v>
      </c>
      <c r="AC53" s="335" t="s">
        <v>1285</v>
      </c>
      <c r="AD53" s="528" t="s">
        <v>126</v>
      </c>
      <c r="AE53" s="335" t="s">
        <v>856</v>
      </c>
      <c r="AF53" s="528" t="s">
        <v>278</v>
      </c>
      <c r="AG53" s="335" t="s">
        <v>1156</v>
      </c>
      <c r="AH53" s="582" t="s">
        <v>409</v>
      </c>
      <c r="AI53" s="335">
        <f t="shared" si="3"/>
        <v>1319</v>
      </c>
      <c r="AJ53" s="581"/>
    </row>
    <row r="54" spans="1:36" ht="12" customHeight="1">
      <c r="A54" s="703" t="s">
        <v>160</v>
      </c>
      <c r="B54" s="704"/>
      <c r="C54" s="188" t="s">
        <v>1362</v>
      </c>
      <c r="D54" s="260" t="s">
        <v>1363</v>
      </c>
      <c r="E54" s="333" t="s">
        <v>366</v>
      </c>
      <c r="F54" s="260" t="s">
        <v>398</v>
      </c>
      <c r="G54" s="260" t="s">
        <v>1086</v>
      </c>
      <c r="H54" s="260" t="s">
        <v>250</v>
      </c>
      <c r="I54" s="260" t="s">
        <v>79</v>
      </c>
      <c r="J54" s="260" t="s">
        <v>136</v>
      </c>
      <c r="K54" s="260" t="s">
        <v>870</v>
      </c>
      <c r="L54" s="260" t="s">
        <v>134</v>
      </c>
      <c r="M54" s="260" t="s">
        <v>1364</v>
      </c>
      <c r="N54" s="260" t="s">
        <v>1365</v>
      </c>
      <c r="O54" s="335" t="s">
        <v>869</v>
      </c>
      <c r="P54" s="322" t="s">
        <v>407</v>
      </c>
      <c r="Q54" s="335" t="s">
        <v>1223</v>
      </c>
      <c r="R54" s="528" t="s">
        <v>415</v>
      </c>
      <c r="S54" s="335" t="s">
        <v>1183</v>
      </c>
      <c r="T54" s="528" t="s">
        <v>1046</v>
      </c>
      <c r="U54" s="335" t="s">
        <v>1080</v>
      </c>
      <c r="V54" s="528" t="s">
        <v>425</v>
      </c>
      <c r="W54" s="335" t="s">
        <v>1204</v>
      </c>
      <c r="X54" s="528" t="s">
        <v>1150</v>
      </c>
      <c r="Y54" s="335" t="s">
        <v>1313</v>
      </c>
      <c r="Z54" s="528" t="s">
        <v>428</v>
      </c>
      <c r="AA54" s="335" t="s">
        <v>1366</v>
      </c>
      <c r="AB54" s="528" t="s">
        <v>164</v>
      </c>
      <c r="AC54" s="335" t="s">
        <v>690</v>
      </c>
      <c r="AD54" s="528" t="s">
        <v>281</v>
      </c>
      <c r="AE54" s="335" t="s">
        <v>977</v>
      </c>
      <c r="AF54" s="528" t="s">
        <v>135</v>
      </c>
      <c r="AG54" s="335" t="s">
        <v>1367</v>
      </c>
      <c r="AH54" s="582" t="s">
        <v>162</v>
      </c>
      <c r="AI54" s="335">
        <f t="shared" si="3"/>
        <v>988</v>
      </c>
      <c r="AJ54" s="581"/>
    </row>
    <row r="55" spans="1:36" ht="12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36" s="116" customFormat="1" ht="17.25" customHeight="1">
      <c r="A56" s="268" t="s">
        <v>215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1:36" ht="29.25" customHeight="1" thickBot="1">
      <c r="A57" s="655" t="s">
        <v>169</v>
      </c>
      <c r="B57" s="656"/>
      <c r="C57" s="575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</row>
    <row r="58" spans="1:36" ht="12" customHeight="1">
      <c r="A58" s="693" t="s">
        <v>90</v>
      </c>
      <c r="B58" s="694"/>
      <c r="C58" s="651" t="s">
        <v>536</v>
      </c>
      <c r="D58" s="652"/>
      <c r="E58" s="651" t="s">
        <v>537</v>
      </c>
      <c r="F58" s="652"/>
      <c r="G58" s="651" t="s">
        <v>538</v>
      </c>
      <c r="H58" s="652"/>
      <c r="I58" s="651" t="s">
        <v>539</v>
      </c>
      <c r="J58" s="652"/>
      <c r="K58" s="651" t="s">
        <v>540</v>
      </c>
      <c r="L58" s="652"/>
      <c r="M58" s="651" t="s">
        <v>541</v>
      </c>
      <c r="N58" s="652"/>
      <c r="O58" s="651" t="s">
        <v>542</v>
      </c>
      <c r="P58" s="652"/>
      <c r="Q58" s="647" t="s">
        <v>543</v>
      </c>
      <c r="R58" s="648"/>
      <c r="S58" s="647" t="s">
        <v>544</v>
      </c>
      <c r="T58" s="648"/>
      <c r="U58" s="647" t="s">
        <v>545</v>
      </c>
      <c r="V58" s="648"/>
      <c r="W58" s="647" t="s">
        <v>546</v>
      </c>
      <c r="X58" s="648"/>
      <c r="Y58" s="647" t="s">
        <v>547</v>
      </c>
      <c r="Z58" s="648"/>
      <c r="AA58" s="647" t="s">
        <v>949</v>
      </c>
      <c r="AB58" s="648"/>
      <c r="AC58" s="647" t="s">
        <v>548</v>
      </c>
      <c r="AD58" s="648"/>
      <c r="AE58" s="647" t="s">
        <v>549</v>
      </c>
      <c r="AF58" s="648"/>
      <c r="AG58" s="647" t="s">
        <v>550</v>
      </c>
      <c r="AH58" s="648"/>
      <c r="AI58" s="647" t="s">
        <v>333</v>
      </c>
      <c r="AJ58" s="648"/>
    </row>
    <row r="59" spans="1:36" ht="15.75" thickBot="1">
      <c r="A59" s="62"/>
      <c r="B59" s="63"/>
      <c r="C59" s="64" t="s">
        <v>60</v>
      </c>
      <c r="D59" s="64" t="s">
        <v>61</v>
      </c>
      <c r="E59" s="64" t="s">
        <v>60</v>
      </c>
      <c r="F59" s="64" t="s">
        <v>61</v>
      </c>
      <c r="G59" s="64" t="s">
        <v>60</v>
      </c>
      <c r="H59" s="64" t="s">
        <v>61</v>
      </c>
      <c r="I59" s="64" t="s">
        <v>60</v>
      </c>
      <c r="J59" s="64" t="s">
        <v>61</v>
      </c>
      <c r="K59" s="64" t="s">
        <v>60</v>
      </c>
      <c r="L59" s="64" t="s">
        <v>61</v>
      </c>
      <c r="M59" s="64" t="s">
        <v>60</v>
      </c>
      <c r="N59" s="64" t="s">
        <v>61</v>
      </c>
      <c r="O59" s="186" t="s">
        <v>60</v>
      </c>
      <c r="P59" s="187" t="s">
        <v>61</v>
      </c>
      <c r="Q59" s="186" t="s">
        <v>60</v>
      </c>
      <c r="R59" s="187" t="s">
        <v>61</v>
      </c>
      <c r="S59" s="186" t="s">
        <v>60</v>
      </c>
      <c r="T59" s="187" t="s">
        <v>61</v>
      </c>
      <c r="U59" s="186" t="s">
        <v>60</v>
      </c>
      <c r="V59" s="187" t="s">
        <v>61</v>
      </c>
      <c r="W59" s="186" t="s">
        <v>60</v>
      </c>
      <c r="X59" s="187" t="s">
        <v>61</v>
      </c>
      <c r="Y59" s="186" t="s">
        <v>60</v>
      </c>
      <c r="Z59" s="187" t="s">
        <v>61</v>
      </c>
      <c r="AA59" s="186" t="s">
        <v>60</v>
      </c>
      <c r="AB59" s="187" t="s">
        <v>61</v>
      </c>
      <c r="AC59" s="186" t="s">
        <v>60</v>
      </c>
      <c r="AD59" s="187" t="s">
        <v>61</v>
      </c>
      <c r="AE59" s="186" t="s">
        <v>60</v>
      </c>
      <c r="AF59" s="187" t="s">
        <v>61</v>
      </c>
      <c r="AG59" s="186" t="s">
        <v>60</v>
      </c>
      <c r="AH59" s="187" t="s">
        <v>61</v>
      </c>
      <c r="AI59" s="186" t="s">
        <v>60</v>
      </c>
      <c r="AJ59" s="187" t="s">
        <v>61</v>
      </c>
    </row>
    <row r="60" spans="1:36" s="57" customFormat="1" ht="29.25" customHeight="1">
      <c r="A60" s="701" t="s">
        <v>7</v>
      </c>
      <c r="B60" s="702"/>
      <c r="C60" s="65"/>
      <c r="D60" s="66"/>
      <c r="E60" s="65"/>
      <c r="F60" s="66"/>
      <c r="G60" s="65"/>
      <c r="H60" s="66"/>
      <c r="I60" s="65"/>
      <c r="J60" s="66"/>
      <c r="K60" s="267"/>
      <c r="L60" s="66"/>
      <c r="M60" s="65"/>
      <c r="N60" s="66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>
      <c r="A61" s="695" t="s">
        <v>22</v>
      </c>
      <c r="B61" s="696"/>
      <c r="C61" s="188" t="str">
        <f>C40</f>
        <v>30,397</v>
      </c>
      <c r="D61" s="60">
        <f>C61/C69</f>
        <v>0.49334566819229397</v>
      </c>
      <c r="E61" s="188" t="str">
        <f>E40</f>
        <v>3,694</v>
      </c>
      <c r="F61" s="60">
        <f>E61/E69</f>
        <v>0.50285869861148924</v>
      </c>
      <c r="G61" s="188" t="str">
        <f>G40</f>
        <v>373</v>
      </c>
      <c r="H61" s="60">
        <f>G61/G69</f>
        <v>0.39765458422174838</v>
      </c>
      <c r="I61" s="188" t="str">
        <f>I40</f>
        <v>150</v>
      </c>
      <c r="J61" s="60">
        <f>I61/I69</f>
        <v>0.7009345794392523</v>
      </c>
      <c r="K61" s="188" t="str">
        <f>K40</f>
        <v>157</v>
      </c>
      <c r="L61" s="192">
        <f>K61/K69</f>
        <v>0.50159744408945683</v>
      </c>
      <c r="M61" s="188" t="str">
        <f>M40</f>
        <v>16,398</v>
      </c>
      <c r="N61" s="192">
        <f>M61/M69</f>
        <v>0.43966002627557177</v>
      </c>
      <c r="O61" s="188" t="str">
        <f>O40</f>
        <v>32</v>
      </c>
      <c r="P61" s="190">
        <f>O61/O69</f>
        <v>0.17486338797814208</v>
      </c>
      <c r="Q61" s="188" t="str">
        <f>Q40</f>
        <v>250</v>
      </c>
      <c r="R61" s="190">
        <f>Q61/Q69</f>
        <v>0.43103448275862066</v>
      </c>
      <c r="S61" s="188" t="str">
        <f>S40</f>
        <v>344</v>
      </c>
      <c r="T61" s="190">
        <f>S61/S69</f>
        <v>0.41247002398081534</v>
      </c>
      <c r="U61" s="188" t="str">
        <f>U40</f>
        <v>131</v>
      </c>
      <c r="V61" s="190">
        <f>U61/U69</f>
        <v>0.37752161383285304</v>
      </c>
      <c r="W61" s="188" t="str">
        <f>W40</f>
        <v>59</v>
      </c>
      <c r="X61" s="190">
        <f>W61/W69</f>
        <v>0.22957198443579765</v>
      </c>
      <c r="Y61" s="188" t="str">
        <f>Y40</f>
        <v>90</v>
      </c>
      <c r="Z61" s="190">
        <f>Y61/Y69</f>
        <v>0.27863777089783281</v>
      </c>
      <c r="AA61" s="188" t="str">
        <f>AA40</f>
        <v>533</v>
      </c>
      <c r="AB61" s="190">
        <f>AA61/AA69</f>
        <v>0.61904761904761907</v>
      </c>
      <c r="AC61" s="188" t="str">
        <f>AC40</f>
        <v>702</v>
      </c>
      <c r="AD61" s="190">
        <f>AC61/AC69</f>
        <v>0.58744769874476988</v>
      </c>
      <c r="AE61" s="188" t="str">
        <f>AE40</f>
        <v>0</v>
      </c>
      <c r="AF61" s="190">
        <f>AE61/AE69</f>
        <v>0</v>
      </c>
      <c r="AG61" s="188" t="str">
        <f>AG40</f>
        <v>569</v>
      </c>
      <c r="AH61" s="190">
        <f>AG61/AG69</f>
        <v>0.59518828451882844</v>
      </c>
      <c r="AI61" s="188">
        <f>AI40</f>
        <v>6915</v>
      </c>
      <c r="AJ61" s="190">
        <f>AI61/AI69</f>
        <v>0.697920872022608</v>
      </c>
    </row>
    <row r="62" spans="1:36">
      <c r="A62" s="695" t="s">
        <v>165</v>
      </c>
      <c r="B62" s="696"/>
      <c r="C62" s="59">
        <f>C41+C42+C43</f>
        <v>98943</v>
      </c>
      <c r="D62" s="60">
        <f>C62/C70</f>
        <v>0.6527056712558299</v>
      </c>
      <c r="E62" s="59">
        <f>E41+E42+E43</f>
        <v>14044</v>
      </c>
      <c r="F62" s="60">
        <f>E62/E70</f>
        <v>0.72009434445982667</v>
      </c>
      <c r="G62" s="59">
        <f>G41+G42+G43</f>
        <v>1497</v>
      </c>
      <c r="H62" s="60">
        <f>G62/G70</f>
        <v>0.65976200969590126</v>
      </c>
      <c r="I62" s="59">
        <f>I41+I42+I43</f>
        <v>542</v>
      </c>
      <c r="J62" s="60">
        <f>I62/I70</f>
        <v>0.5878524945770065</v>
      </c>
      <c r="K62" s="59">
        <f>K41+K42+K43</f>
        <v>518</v>
      </c>
      <c r="L62" s="192">
        <f>K62/K70</f>
        <v>0.62334536702767751</v>
      </c>
      <c r="M62" s="59">
        <f>M41+M42+M43</f>
        <v>48149</v>
      </c>
      <c r="N62" s="192">
        <f>M62/M70</f>
        <v>0.58441763363596644</v>
      </c>
      <c r="O62" s="59">
        <f>O41+O42+O43</f>
        <v>160</v>
      </c>
      <c r="P62" s="190">
        <f>O62/O70</f>
        <v>0.28725314183123879</v>
      </c>
      <c r="Q62" s="59">
        <f>Q41+Q42+Q43</f>
        <v>1189</v>
      </c>
      <c r="R62" s="190">
        <f>Q62/Q70</f>
        <v>0.7192982456140351</v>
      </c>
      <c r="S62" s="59">
        <f>S41+S42+S43</f>
        <v>1337</v>
      </c>
      <c r="T62" s="190">
        <f>S62/S70</f>
        <v>0.72584147665580889</v>
      </c>
      <c r="U62" s="59">
        <f>U41+U42+U43</f>
        <v>658</v>
      </c>
      <c r="V62" s="190">
        <f>U62/U70</f>
        <v>0.57719298245614037</v>
      </c>
      <c r="W62" s="59">
        <f>W41+W42+W43</f>
        <v>500</v>
      </c>
      <c r="X62" s="190">
        <f>W62/W70</f>
        <v>0.55432372505543237</v>
      </c>
      <c r="Y62" s="59">
        <f>Y41+Y42+Y43</f>
        <v>912</v>
      </c>
      <c r="Z62" s="190">
        <f>Y62/Y70</f>
        <v>0.57794676806083645</v>
      </c>
      <c r="AA62" s="59">
        <f>AA41+AA42+AA43</f>
        <v>2026</v>
      </c>
      <c r="AB62" s="190">
        <f>AA62/AA70</f>
        <v>0.73379210431003261</v>
      </c>
      <c r="AC62" s="59">
        <f>AC41+AC42+AC43</f>
        <v>1939</v>
      </c>
      <c r="AD62" s="190">
        <f>AC62/AC70</f>
        <v>0.66087252897068849</v>
      </c>
      <c r="AE62" s="59">
        <f>AE41+AE42+AE43</f>
        <v>296</v>
      </c>
      <c r="AF62" s="190">
        <f>AE62/AE70</f>
        <v>0.70983213429256597</v>
      </c>
      <c r="AG62" s="59">
        <f>AG41+AG42+AG43</f>
        <v>2353</v>
      </c>
      <c r="AH62" s="190">
        <f>AG62/AG70</f>
        <v>0.7309723516620068</v>
      </c>
      <c r="AI62" s="59">
        <f>AI41+AI42+AI43</f>
        <v>22823</v>
      </c>
      <c r="AJ62" s="190">
        <f>AI62/AI70</f>
        <v>0.79597530778083914</v>
      </c>
    </row>
    <row r="63" spans="1:36">
      <c r="A63" s="695" t="s">
        <v>166</v>
      </c>
      <c r="B63" s="696"/>
      <c r="C63" s="59">
        <f>C44+C45+C46</f>
        <v>26245</v>
      </c>
      <c r="D63" s="60">
        <f>C63/C71</f>
        <v>0.48506635123646175</v>
      </c>
      <c r="E63" s="59">
        <f>E44+E45+E46</f>
        <v>2860</v>
      </c>
      <c r="F63" s="60">
        <f>E63/E71</f>
        <v>0.64269662921348314</v>
      </c>
      <c r="G63" s="59">
        <f>G44+G45+G46</f>
        <v>367</v>
      </c>
      <c r="H63" s="60">
        <f>G63/G71</f>
        <v>0.42724097788125726</v>
      </c>
      <c r="I63" s="59">
        <f>I44+I45+I46</f>
        <v>343</v>
      </c>
      <c r="J63" s="60">
        <f>I63/I71</f>
        <v>0.51578947368421058</v>
      </c>
      <c r="K63" s="59">
        <f>K44+K45+K46</f>
        <v>209</v>
      </c>
      <c r="L63" s="192">
        <f>K63/K71</f>
        <v>0.46966292134831461</v>
      </c>
      <c r="M63" s="59">
        <f>M44+M45+M46</f>
        <v>11808</v>
      </c>
      <c r="N63" s="192">
        <f>M63/M71</f>
        <v>0.43930205736820566</v>
      </c>
      <c r="O63" s="59">
        <f>O44+O45+O46</f>
        <v>133</v>
      </c>
      <c r="P63" s="190">
        <f>O63/O71</f>
        <v>0.25775193798449614</v>
      </c>
      <c r="Q63" s="59">
        <f>Q44+Q45+Q46</f>
        <v>629</v>
      </c>
      <c r="R63" s="190">
        <f>Q63/Q71</f>
        <v>0.59564393939393945</v>
      </c>
      <c r="S63" s="59">
        <f>S44+S45+S46</f>
        <v>497</v>
      </c>
      <c r="T63" s="190">
        <f>S63/S71</f>
        <v>0.66621983914209115</v>
      </c>
      <c r="U63" s="59">
        <f>U44+U45+U46</f>
        <v>415</v>
      </c>
      <c r="V63" s="190">
        <f>U63/U71</f>
        <v>0.42433537832310836</v>
      </c>
      <c r="W63" s="59">
        <f>W44+W45+W46</f>
        <v>361</v>
      </c>
      <c r="X63" s="190">
        <f>W63/W71</f>
        <v>0.45812182741116753</v>
      </c>
      <c r="Y63" s="59">
        <f>Y44+Y45+Y46</f>
        <v>536</v>
      </c>
      <c r="Z63" s="190">
        <f>Y63/Y71</f>
        <v>0.4257347100873709</v>
      </c>
      <c r="AA63" s="59">
        <f>AA44+AA45+AA46</f>
        <v>1178</v>
      </c>
      <c r="AB63" s="190">
        <f>AA63/AA71</f>
        <v>0.55961995249406171</v>
      </c>
      <c r="AC63" s="59">
        <f>AC44+AC45+AC46</f>
        <v>985</v>
      </c>
      <c r="AD63" s="190">
        <f>AC63/AC71</f>
        <v>0.52758435993572572</v>
      </c>
      <c r="AE63" s="59">
        <f>AE44+AE45+AE46</f>
        <v>152</v>
      </c>
      <c r="AF63" s="190">
        <f>AE63/AE71</f>
        <v>0.4887459807073955</v>
      </c>
      <c r="AG63" s="59">
        <f>AG44+AG45+AG46</f>
        <v>863</v>
      </c>
      <c r="AH63" s="190">
        <f>AG63/AG71</f>
        <v>0.50058004640371234</v>
      </c>
      <c r="AI63" s="59">
        <f>AI44+AI45+AI46</f>
        <v>4909</v>
      </c>
      <c r="AJ63" s="190">
        <f>AI63/AI71</f>
        <v>0.51903150771833373</v>
      </c>
    </row>
    <row r="64" spans="1:36" s="57" customFormat="1" ht="27.75" customHeight="1">
      <c r="A64" s="697" t="s">
        <v>167</v>
      </c>
      <c r="B64" s="698"/>
      <c r="C64" s="68"/>
      <c r="D64" s="69"/>
      <c r="E64" s="68"/>
      <c r="F64" s="69"/>
      <c r="G64" s="68"/>
      <c r="H64" s="69"/>
      <c r="I64" s="68"/>
      <c r="J64" s="69"/>
      <c r="K64" s="68"/>
      <c r="L64" s="193"/>
      <c r="M64" s="68"/>
      <c r="N64" s="193"/>
      <c r="O64" s="68"/>
      <c r="P64" s="191"/>
      <c r="Q64" s="68"/>
      <c r="R64" s="191"/>
      <c r="S64" s="68"/>
      <c r="T64" s="191"/>
      <c r="U64" s="68"/>
      <c r="V64" s="191"/>
      <c r="W64" s="68"/>
      <c r="X64" s="191"/>
      <c r="Y64" s="68"/>
      <c r="Z64" s="191"/>
      <c r="AA64" s="68"/>
      <c r="AB64" s="191"/>
      <c r="AC64" s="68"/>
      <c r="AD64" s="191"/>
      <c r="AE64" s="68"/>
      <c r="AF64" s="191"/>
      <c r="AG64" s="68"/>
      <c r="AH64" s="191"/>
      <c r="AI64" s="68"/>
      <c r="AJ64" s="191"/>
    </row>
    <row r="65" spans="1:36">
      <c r="A65" s="695" t="s">
        <v>22</v>
      </c>
      <c r="B65" s="696"/>
      <c r="C65" s="188" t="str">
        <f>C48</f>
        <v>31,217</v>
      </c>
      <c r="D65" s="60">
        <f>C65/C69</f>
        <v>0.50665433180770603</v>
      </c>
      <c r="E65" s="188" t="str">
        <f>E48</f>
        <v>3,652</v>
      </c>
      <c r="F65" s="60">
        <f>E65/E69</f>
        <v>0.49714130138851076</v>
      </c>
      <c r="G65" s="188" t="str">
        <f>G48</f>
        <v>565</v>
      </c>
      <c r="H65" s="60">
        <f>G65/G69</f>
        <v>0.60234541577825162</v>
      </c>
      <c r="I65" s="188" t="str">
        <f>I48</f>
        <v>64</v>
      </c>
      <c r="J65" s="60">
        <f>I65/I69</f>
        <v>0.29906542056074764</v>
      </c>
      <c r="K65" s="188" t="str">
        <f>K48</f>
        <v>156</v>
      </c>
      <c r="L65" s="192">
        <f>K65/K69</f>
        <v>0.49840255591054311</v>
      </c>
      <c r="M65" s="188" t="str">
        <f>M48</f>
        <v>20,899</v>
      </c>
      <c r="N65" s="192">
        <f>M65/M69</f>
        <v>0.56033997372442823</v>
      </c>
      <c r="O65" s="188" t="str">
        <f>O48</f>
        <v>151</v>
      </c>
      <c r="P65" s="190">
        <f>O65/O69</f>
        <v>0.82513661202185795</v>
      </c>
      <c r="Q65" s="188" t="str">
        <f>Q48</f>
        <v>330</v>
      </c>
      <c r="R65" s="190">
        <f>Q65/Q69</f>
        <v>0.56896551724137934</v>
      </c>
      <c r="S65" s="188" t="str">
        <f>S48</f>
        <v>490</v>
      </c>
      <c r="T65" s="190">
        <f>S65/S69</f>
        <v>0.58752997601918466</v>
      </c>
      <c r="U65" s="188" t="str">
        <f>U48</f>
        <v>216</v>
      </c>
      <c r="V65" s="190">
        <f>U65/U69</f>
        <v>0.62247838616714701</v>
      </c>
      <c r="W65" s="188" t="str">
        <f>W48</f>
        <v>198</v>
      </c>
      <c r="X65" s="190">
        <f>W65/W69</f>
        <v>0.77042801556420237</v>
      </c>
      <c r="Y65" s="188" t="str">
        <f>Y48</f>
        <v>233</v>
      </c>
      <c r="Z65" s="190">
        <f>Y65/Y69</f>
        <v>0.72136222910216719</v>
      </c>
      <c r="AA65" s="188" t="str">
        <f>AA48</f>
        <v>328</v>
      </c>
      <c r="AB65" s="190">
        <f>AA65/AA69</f>
        <v>0.38095238095238093</v>
      </c>
      <c r="AC65" s="188" t="str">
        <f>AC48</f>
        <v>493</v>
      </c>
      <c r="AD65" s="190">
        <f>AC65/AC69</f>
        <v>0.41255230125523012</v>
      </c>
      <c r="AE65" s="188" t="str">
        <f>AE48</f>
        <v>62</v>
      </c>
      <c r="AF65" s="190">
        <f>AE65/AE69</f>
        <v>1</v>
      </c>
      <c r="AG65" s="188" t="str">
        <f>AG48</f>
        <v>387</v>
      </c>
      <c r="AH65" s="190">
        <f>AG65/AG69</f>
        <v>0.40481171548117156</v>
      </c>
      <c r="AI65" s="188">
        <f>AI48</f>
        <v>2993</v>
      </c>
      <c r="AJ65" s="190">
        <f>AI65/AI69</f>
        <v>0.302079127977392</v>
      </c>
    </row>
    <row r="66" spans="1:36">
      <c r="A66" s="695" t="s">
        <v>165</v>
      </c>
      <c r="B66" s="696"/>
      <c r="C66" s="45">
        <f>C49+C50</f>
        <v>52646</v>
      </c>
      <c r="D66" s="60">
        <f>C66/C70</f>
        <v>0.3472943287441701</v>
      </c>
      <c r="E66" s="299">
        <f>E49+E50</f>
        <v>5459</v>
      </c>
      <c r="F66" s="60">
        <f>E66/E70</f>
        <v>0.27990565554017333</v>
      </c>
      <c r="G66" s="299">
        <f>G49+G50</f>
        <v>772</v>
      </c>
      <c r="H66" s="60">
        <f>G66/G70</f>
        <v>0.34023799030409874</v>
      </c>
      <c r="I66" s="299">
        <f>I49+I50</f>
        <v>380</v>
      </c>
      <c r="J66" s="60">
        <f>I66/I70</f>
        <v>0.4121475054229935</v>
      </c>
      <c r="K66" s="299">
        <f>K49+K50</f>
        <v>313</v>
      </c>
      <c r="L66" s="192">
        <f>K66/K70</f>
        <v>0.37665463297232249</v>
      </c>
      <c r="M66" s="299">
        <f>M49+M50</f>
        <v>34239</v>
      </c>
      <c r="N66" s="192">
        <f>M66/M70</f>
        <v>0.41558236636403362</v>
      </c>
      <c r="O66" s="299">
        <f>O49+O50</f>
        <v>397</v>
      </c>
      <c r="P66" s="190">
        <f>O66/O70</f>
        <v>0.71274685816876127</v>
      </c>
      <c r="Q66" s="528">
        <f>Q49+Q50</f>
        <v>464</v>
      </c>
      <c r="R66" s="190">
        <f>Q66/Q70</f>
        <v>0.2807017543859649</v>
      </c>
      <c r="S66" s="528">
        <f>S49+S50</f>
        <v>505</v>
      </c>
      <c r="T66" s="190">
        <f>S66/S70</f>
        <v>0.27415852334419111</v>
      </c>
      <c r="U66" s="528">
        <f>U49+U50</f>
        <v>482</v>
      </c>
      <c r="V66" s="190">
        <f>U66/U70</f>
        <v>0.42280701754385963</v>
      </c>
      <c r="W66" s="528">
        <f>W49+W50</f>
        <v>402</v>
      </c>
      <c r="X66" s="190">
        <f>W66/W70</f>
        <v>0.44567627494456763</v>
      </c>
      <c r="Y66" s="528">
        <f>Y49+Y50</f>
        <v>666</v>
      </c>
      <c r="Z66" s="190">
        <f>Y66/Y70</f>
        <v>0.4220532319391635</v>
      </c>
      <c r="AA66" s="528">
        <f>AA49+AA50</f>
        <v>735</v>
      </c>
      <c r="AB66" s="190">
        <f>AA66/AA70</f>
        <v>0.26620789568996739</v>
      </c>
      <c r="AC66" s="528">
        <f>AC49+AC50</f>
        <v>995</v>
      </c>
      <c r="AD66" s="190">
        <f>AC66/AC70</f>
        <v>0.33912747102931151</v>
      </c>
      <c r="AE66" s="528">
        <f>AE49+AE50</f>
        <v>121</v>
      </c>
      <c r="AF66" s="190">
        <f>AE66/AE70</f>
        <v>0.29016786570743403</v>
      </c>
      <c r="AG66" s="528">
        <f>AG49+AG50</f>
        <v>866</v>
      </c>
      <c r="AH66" s="190">
        <f>AG66/AG70</f>
        <v>0.26902764833799314</v>
      </c>
      <c r="AI66" s="528">
        <f>AI49+AI50</f>
        <v>5850</v>
      </c>
      <c r="AJ66" s="190">
        <f>AI66/AI70</f>
        <v>0.20402469221916089</v>
      </c>
    </row>
    <row r="67" spans="1:36">
      <c r="A67" s="695" t="s">
        <v>166</v>
      </c>
      <c r="B67" s="696"/>
      <c r="C67" s="45">
        <f>C52+C53+C54</f>
        <v>27861</v>
      </c>
      <c r="D67" s="60">
        <f>C67/C71</f>
        <v>0.5149336487635382</v>
      </c>
      <c r="E67" s="299">
        <f>E52+E53+E54</f>
        <v>1590</v>
      </c>
      <c r="F67" s="60">
        <f>E67/E71</f>
        <v>0.35730337078651686</v>
      </c>
      <c r="G67" s="299">
        <f>G52+G53+G54</f>
        <v>492</v>
      </c>
      <c r="H67" s="60">
        <f>G67/G71</f>
        <v>0.57275902211874274</v>
      </c>
      <c r="I67" s="299">
        <f>I52+I53+I54</f>
        <v>322</v>
      </c>
      <c r="J67" s="60">
        <f>I67/I71</f>
        <v>0.48421052631578948</v>
      </c>
      <c r="K67" s="299">
        <f>K52+K53+K54</f>
        <v>236</v>
      </c>
      <c r="L67" s="192">
        <f>K67/K71</f>
        <v>0.53033707865168545</v>
      </c>
      <c r="M67" s="299">
        <f>M52+M53+M54</f>
        <v>15071</v>
      </c>
      <c r="N67" s="192">
        <f>M67/M71</f>
        <v>0.56069794263179429</v>
      </c>
      <c r="O67" s="299">
        <f>O52+O53+O54</f>
        <v>383</v>
      </c>
      <c r="P67" s="190">
        <f>O67/O71</f>
        <v>0.74224806201550386</v>
      </c>
      <c r="Q67" s="528">
        <f>Q52+Q53+Q54</f>
        <v>427</v>
      </c>
      <c r="R67" s="190">
        <f>Q67/Q71</f>
        <v>0.40435606060606061</v>
      </c>
      <c r="S67" s="528">
        <f>S52+S53+S54</f>
        <v>249</v>
      </c>
      <c r="T67" s="190">
        <f>S67/S71</f>
        <v>0.33378016085790885</v>
      </c>
      <c r="U67" s="528">
        <f>U52+U53+U54</f>
        <v>563</v>
      </c>
      <c r="V67" s="190">
        <f>U67/U71</f>
        <v>0.57566462167689159</v>
      </c>
      <c r="W67" s="528">
        <f>W52+W53+W54</f>
        <v>427</v>
      </c>
      <c r="X67" s="190">
        <f>W67/W71</f>
        <v>0.54187817258883253</v>
      </c>
      <c r="Y67" s="528">
        <f>Y52+Y53+Y54</f>
        <v>723</v>
      </c>
      <c r="Z67" s="190">
        <f>Y67/Y71</f>
        <v>0.57426528991262904</v>
      </c>
      <c r="AA67" s="528">
        <f>AA52+AA53+AA54</f>
        <v>927</v>
      </c>
      <c r="AB67" s="190">
        <f>AA67/AA71</f>
        <v>0.44038004750593823</v>
      </c>
      <c r="AC67" s="528">
        <f>AC52+AC53+AC54</f>
        <v>882</v>
      </c>
      <c r="AD67" s="190">
        <f>AC67/AC71</f>
        <v>0.47241564006427422</v>
      </c>
      <c r="AE67" s="528">
        <f>AE52+AE53+AE54</f>
        <v>159</v>
      </c>
      <c r="AF67" s="190">
        <f>AE67/AE71</f>
        <v>0.5112540192926045</v>
      </c>
      <c r="AG67" s="528">
        <f>AG52+AG53+AG54</f>
        <v>861</v>
      </c>
      <c r="AH67" s="190">
        <f>AG67/AG71</f>
        <v>0.49941995359628771</v>
      </c>
      <c r="AI67" s="528">
        <f>AI52+AI53+AI54</f>
        <v>4549</v>
      </c>
      <c r="AJ67" s="190">
        <f>AI67/AI71</f>
        <v>0.48096849228166633</v>
      </c>
    </row>
    <row r="68" spans="1:36" s="57" customFormat="1" ht="30.75" customHeight="1">
      <c r="A68" s="697" t="s">
        <v>91</v>
      </c>
      <c r="B68" s="698"/>
      <c r="C68" s="70"/>
      <c r="D68" s="67"/>
      <c r="E68" s="70"/>
      <c r="F68" s="67"/>
      <c r="G68" s="70"/>
      <c r="H68" s="67"/>
      <c r="I68" s="70"/>
      <c r="J68" s="67"/>
      <c r="K68" s="70"/>
      <c r="L68" s="68"/>
      <c r="M68" s="70"/>
      <c r="N68" s="68"/>
      <c r="O68" s="70"/>
      <c r="P68" s="189"/>
      <c r="Q68" s="70"/>
      <c r="R68" s="189"/>
      <c r="S68" s="70"/>
      <c r="T68" s="189"/>
      <c r="U68" s="70"/>
      <c r="V68" s="189"/>
      <c r="W68" s="70"/>
      <c r="X68" s="189"/>
      <c r="Y68" s="70"/>
      <c r="Z68" s="189"/>
      <c r="AA68" s="70"/>
      <c r="AB68" s="189"/>
      <c r="AC68" s="70"/>
      <c r="AD68" s="189"/>
      <c r="AE68" s="70"/>
      <c r="AF68" s="189"/>
      <c r="AG68" s="70"/>
      <c r="AH68" s="189"/>
      <c r="AI68" s="70"/>
      <c r="AJ68" s="189"/>
    </row>
    <row r="69" spans="1:36">
      <c r="A69" s="695" t="s">
        <v>168</v>
      </c>
      <c r="B69" s="696"/>
      <c r="C69" s="61">
        <f>C61+C65</f>
        <v>61614</v>
      </c>
      <c r="D69" s="60">
        <f>C69/C69</f>
        <v>1</v>
      </c>
      <c r="E69" s="61">
        <f>E61+E65</f>
        <v>7346</v>
      </c>
      <c r="F69" s="60">
        <f>E69/E69</f>
        <v>1</v>
      </c>
      <c r="G69" s="61">
        <f>G61+G65</f>
        <v>938</v>
      </c>
      <c r="H69" s="60">
        <f>G69/G69</f>
        <v>1</v>
      </c>
      <c r="I69" s="61">
        <f>I61+I65</f>
        <v>214</v>
      </c>
      <c r="J69" s="60">
        <f>I69/I69</f>
        <v>1</v>
      </c>
      <c r="K69" s="61">
        <f>K61+K65</f>
        <v>313</v>
      </c>
      <c r="L69" s="192">
        <f>K69/K69</f>
        <v>1</v>
      </c>
      <c r="M69" s="61">
        <f>M61+M65</f>
        <v>37297</v>
      </c>
      <c r="N69" s="192">
        <f>M69/M69</f>
        <v>1</v>
      </c>
      <c r="O69" s="61">
        <f>O61+O65</f>
        <v>183</v>
      </c>
      <c r="P69" s="190">
        <f>O69/O69</f>
        <v>1</v>
      </c>
      <c r="Q69" s="61">
        <f>Q61+Q65</f>
        <v>580</v>
      </c>
      <c r="R69" s="190">
        <f>Q69/Q69</f>
        <v>1</v>
      </c>
      <c r="S69" s="61">
        <f>S61+S65</f>
        <v>834</v>
      </c>
      <c r="T69" s="190">
        <f>S69/S69</f>
        <v>1</v>
      </c>
      <c r="U69" s="61">
        <f>U61+U65</f>
        <v>347</v>
      </c>
      <c r="V69" s="190">
        <f>U69/U69</f>
        <v>1</v>
      </c>
      <c r="W69" s="61">
        <f>W61+W65</f>
        <v>257</v>
      </c>
      <c r="X69" s="190">
        <f>W69/W69</f>
        <v>1</v>
      </c>
      <c r="Y69" s="61">
        <f>Y61+Y65</f>
        <v>323</v>
      </c>
      <c r="Z69" s="190">
        <f>Y69/Y69</f>
        <v>1</v>
      </c>
      <c r="AA69" s="61">
        <f>AA61+AA65</f>
        <v>861</v>
      </c>
      <c r="AB69" s="190">
        <f>AA69/AA69</f>
        <v>1</v>
      </c>
      <c r="AC69" s="61">
        <f>AC61+AC65</f>
        <v>1195</v>
      </c>
      <c r="AD69" s="190">
        <f>AC69/AC69</f>
        <v>1</v>
      </c>
      <c r="AE69" s="61">
        <f>AE61+AE65</f>
        <v>62</v>
      </c>
      <c r="AF69" s="190">
        <f>AE69/AE69</f>
        <v>1</v>
      </c>
      <c r="AG69" s="61">
        <f>AG61+AG65</f>
        <v>956</v>
      </c>
      <c r="AH69" s="190">
        <f>AG69/AG69</f>
        <v>1</v>
      </c>
      <c r="AI69" s="61">
        <f>AI61+AI65</f>
        <v>9908</v>
      </c>
      <c r="AJ69" s="190">
        <f>AI69/AI69</f>
        <v>1</v>
      </c>
    </row>
    <row r="70" spans="1:36">
      <c r="A70" s="695" t="s">
        <v>165</v>
      </c>
      <c r="B70" s="696"/>
      <c r="C70" s="61">
        <f>C62+C66</f>
        <v>151589</v>
      </c>
      <c r="D70" s="60">
        <f>C70/C70</f>
        <v>1</v>
      </c>
      <c r="E70" s="61">
        <f>E62+E66</f>
        <v>19503</v>
      </c>
      <c r="F70" s="60">
        <f>E70/E70</f>
        <v>1</v>
      </c>
      <c r="G70" s="61">
        <f>G62+G66</f>
        <v>2269</v>
      </c>
      <c r="H70" s="60">
        <f>G70/G70</f>
        <v>1</v>
      </c>
      <c r="I70" s="61">
        <f>I62+I66</f>
        <v>922</v>
      </c>
      <c r="J70" s="60">
        <f>I70/I70</f>
        <v>1</v>
      </c>
      <c r="K70" s="61">
        <f>K62+K66</f>
        <v>831</v>
      </c>
      <c r="L70" s="192">
        <f>K70/K70</f>
        <v>1</v>
      </c>
      <c r="M70" s="61">
        <f>M62+M66</f>
        <v>82388</v>
      </c>
      <c r="N70" s="192">
        <f>M70/M70</f>
        <v>1</v>
      </c>
      <c r="O70" s="61">
        <f>O62+O66</f>
        <v>557</v>
      </c>
      <c r="P70" s="190">
        <f>O70/O70</f>
        <v>1</v>
      </c>
      <c r="Q70" s="61">
        <f>Q62+Q66</f>
        <v>1653</v>
      </c>
      <c r="R70" s="190">
        <f>Q70/Q70</f>
        <v>1</v>
      </c>
      <c r="S70" s="61">
        <f>S62+S66</f>
        <v>1842</v>
      </c>
      <c r="T70" s="190">
        <f>S70/S70</f>
        <v>1</v>
      </c>
      <c r="U70" s="61">
        <f>U62+U66</f>
        <v>1140</v>
      </c>
      <c r="V70" s="190">
        <f>U70/U70</f>
        <v>1</v>
      </c>
      <c r="W70" s="61">
        <f>W62+W66</f>
        <v>902</v>
      </c>
      <c r="X70" s="190">
        <f>W70/W70</f>
        <v>1</v>
      </c>
      <c r="Y70" s="61">
        <f>Y62+Y66</f>
        <v>1578</v>
      </c>
      <c r="Z70" s="190">
        <f>Y70/Y70</f>
        <v>1</v>
      </c>
      <c r="AA70" s="61">
        <f>AA62+AA66</f>
        <v>2761</v>
      </c>
      <c r="AB70" s="190">
        <f>AA70/AA70</f>
        <v>1</v>
      </c>
      <c r="AC70" s="61">
        <f>AC62+AC66</f>
        <v>2934</v>
      </c>
      <c r="AD70" s="190">
        <f>AC70/AC70</f>
        <v>1</v>
      </c>
      <c r="AE70" s="61">
        <f>AE62+AE66</f>
        <v>417</v>
      </c>
      <c r="AF70" s="190">
        <f>AE70/AE70</f>
        <v>1</v>
      </c>
      <c r="AG70" s="61">
        <f>AG62+AG66</f>
        <v>3219</v>
      </c>
      <c r="AH70" s="190">
        <f>AG70/AG70</f>
        <v>1</v>
      </c>
      <c r="AI70" s="61">
        <f>AI62+AI66</f>
        <v>28673</v>
      </c>
      <c r="AJ70" s="190">
        <f>AI70/AI70</f>
        <v>1</v>
      </c>
    </row>
    <row r="71" spans="1:36" ht="15.75" thickBot="1">
      <c r="A71" s="691" t="s">
        <v>166</v>
      </c>
      <c r="B71" s="692"/>
      <c r="C71" s="61">
        <f>C63+C67</f>
        <v>54106</v>
      </c>
      <c r="D71" s="60">
        <f>C71/C71</f>
        <v>1</v>
      </c>
      <c r="E71" s="61">
        <f>E63+E67</f>
        <v>4450</v>
      </c>
      <c r="F71" s="60">
        <f>E71/E71</f>
        <v>1</v>
      </c>
      <c r="G71" s="61">
        <f>G63+G67</f>
        <v>859</v>
      </c>
      <c r="H71" s="60">
        <f>G71/G71</f>
        <v>1</v>
      </c>
      <c r="I71" s="61">
        <f>I63+I67</f>
        <v>665</v>
      </c>
      <c r="J71" s="60">
        <f>I71/I71</f>
        <v>1</v>
      </c>
      <c r="K71" s="61">
        <f>K63+K67</f>
        <v>445</v>
      </c>
      <c r="L71" s="60">
        <f>K71/K71</f>
        <v>1</v>
      </c>
      <c r="M71" s="61">
        <f>M63+M67</f>
        <v>26879</v>
      </c>
      <c r="N71" s="60">
        <f>M71/M71</f>
        <v>1</v>
      </c>
      <c r="O71" s="61">
        <f>O63+O67</f>
        <v>516</v>
      </c>
      <c r="P71" s="60">
        <f>O71/O71</f>
        <v>1</v>
      </c>
      <c r="Q71" s="61">
        <f>Q63+Q67</f>
        <v>1056</v>
      </c>
      <c r="R71" s="60">
        <f>Q71/Q71</f>
        <v>1</v>
      </c>
      <c r="S71" s="61">
        <f>S63+S67</f>
        <v>746</v>
      </c>
      <c r="T71" s="60">
        <f>S71/S71</f>
        <v>1</v>
      </c>
      <c r="U71" s="61">
        <f>U63+U67</f>
        <v>978</v>
      </c>
      <c r="V71" s="60">
        <f>U71/U71</f>
        <v>1</v>
      </c>
      <c r="W71" s="61">
        <f>W63+W67</f>
        <v>788</v>
      </c>
      <c r="X71" s="60">
        <f>W71/W71</f>
        <v>1</v>
      </c>
      <c r="Y71" s="61">
        <f>Y63+Y67</f>
        <v>1259</v>
      </c>
      <c r="Z71" s="60">
        <f>Y71/Y71</f>
        <v>1</v>
      </c>
      <c r="AA71" s="61">
        <f>AA63+AA67</f>
        <v>2105</v>
      </c>
      <c r="AB71" s="60">
        <f>AA71/AA71</f>
        <v>1</v>
      </c>
      <c r="AC71" s="61">
        <f>AC63+AC67</f>
        <v>1867</v>
      </c>
      <c r="AD71" s="60">
        <f>AC71/AC71</f>
        <v>1</v>
      </c>
      <c r="AE71" s="61">
        <f>AE63+AE67</f>
        <v>311</v>
      </c>
      <c r="AF71" s="60">
        <f>AE71/AE71</f>
        <v>1</v>
      </c>
      <c r="AG71" s="61">
        <f>AG63+AG67</f>
        <v>1724</v>
      </c>
      <c r="AH71" s="60">
        <f>AG71/AG71</f>
        <v>1</v>
      </c>
      <c r="AI71" s="61">
        <f>AI63+AI67</f>
        <v>9458</v>
      </c>
      <c r="AJ71" s="60">
        <f>AI71/AI71</f>
        <v>1</v>
      </c>
    </row>
    <row r="72" spans="1:36">
      <c r="A72" s="89" t="s">
        <v>492</v>
      </c>
      <c r="G72" s="58"/>
    </row>
    <row r="74" spans="1:36" ht="19.5" thickBot="1">
      <c r="A74" s="35" t="s">
        <v>216</v>
      </c>
    </row>
    <row r="75" spans="1:36" ht="15.75" customHeight="1">
      <c r="A75" s="666" t="s">
        <v>338</v>
      </c>
      <c r="B75" s="667"/>
      <c r="C75" s="667"/>
      <c r="D75" s="668"/>
      <c r="E75" s="668"/>
      <c r="F75" s="668"/>
      <c r="G75" s="668"/>
      <c r="H75" s="668"/>
      <c r="I75" s="668"/>
      <c r="J75" s="668"/>
      <c r="K75" s="668"/>
      <c r="L75" s="668"/>
      <c r="M75" s="668"/>
      <c r="N75" s="668"/>
      <c r="O75" s="669"/>
    </row>
    <row r="76" spans="1:36" ht="15.75" customHeight="1" thickBot="1">
      <c r="A76" s="655"/>
      <c r="B76" s="656"/>
      <c r="C76" s="656"/>
      <c r="D76" s="670"/>
      <c r="E76" s="670"/>
      <c r="F76" s="670"/>
      <c r="G76" s="670"/>
      <c r="H76" s="670"/>
      <c r="I76" s="670"/>
      <c r="J76" s="670"/>
      <c r="K76" s="670"/>
      <c r="L76" s="670"/>
      <c r="M76" s="670"/>
      <c r="N76" s="670"/>
      <c r="O76" s="671"/>
    </row>
    <row r="77" spans="1:36" ht="15" customHeight="1">
      <c r="A77" s="5"/>
      <c r="B77" s="645" t="s">
        <v>536</v>
      </c>
      <c r="C77" s="646"/>
      <c r="D77" s="645" t="s">
        <v>537</v>
      </c>
      <c r="E77" s="646"/>
      <c r="F77" s="645" t="s">
        <v>538</v>
      </c>
      <c r="G77" s="646"/>
      <c r="H77" s="645" t="s">
        <v>539</v>
      </c>
      <c r="I77" s="646"/>
      <c r="J77" s="645" t="s">
        <v>540</v>
      </c>
      <c r="K77" s="646"/>
      <c r="L77" s="645" t="s">
        <v>541</v>
      </c>
      <c r="M77" s="646"/>
      <c r="N77" s="645" t="s">
        <v>542</v>
      </c>
      <c r="O77" s="646"/>
      <c r="P77" s="645" t="s">
        <v>543</v>
      </c>
      <c r="Q77" s="646"/>
      <c r="R77" s="645" t="s">
        <v>544</v>
      </c>
      <c r="S77" s="646"/>
      <c r="T77" s="645" t="s">
        <v>545</v>
      </c>
      <c r="U77" s="646"/>
      <c r="V77" s="645" t="s">
        <v>546</v>
      </c>
      <c r="W77" s="646"/>
      <c r="X77" s="645" t="s">
        <v>547</v>
      </c>
      <c r="Y77" s="646"/>
      <c r="Z77" s="645" t="s">
        <v>949</v>
      </c>
      <c r="AA77" s="646"/>
      <c r="AB77" s="645" t="s">
        <v>548</v>
      </c>
      <c r="AC77" s="646"/>
      <c r="AD77" s="645" t="s">
        <v>549</v>
      </c>
      <c r="AE77" s="646"/>
      <c r="AF77" s="645" t="s">
        <v>550</v>
      </c>
      <c r="AG77" s="646"/>
      <c r="AH77" s="645" t="s">
        <v>333</v>
      </c>
      <c r="AI77" s="646"/>
    </row>
    <row r="78" spans="1:36" ht="15.75" thickBot="1">
      <c r="A78" s="385" t="s">
        <v>28</v>
      </c>
      <c r="B78" s="179" t="s">
        <v>5</v>
      </c>
      <c r="C78" s="179" t="s">
        <v>3</v>
      </c>
      <c r="D78" s="179" t="s">
        <v>5</v>
      </c>
      <c r="E78" s="179" t="s">
        <v>3</v>
      </c>
      <c r="F78" s="179" t="s">
        <v>5</v>
      </c>
      <c r="G78" s="179" t="s">
        <v>3</v>
      </c>
      <c r="H78" s="179" t="s">
        <v>5</v>
      </c>
      <c r="I78" s="179" t="s">
        <v>3</v>
      </c>
      <c r="J78" s="179" t="s">
        <v>5</v>
      </c>
      <c r="K78" s="179" t="s">
        <v>3</v>
      </c>
      <c r="L78" s="179" t="s">
        <v>5</v>
      </c>
      <c r="M78" s="179" t="s">
        <v>3</v>
      </c>
      <c r="N78" s="179" t="s">
        <v>5</v>
      </c>
      <c r="O78" s="179" t="s">
        <v>3</v>
      </c>
      <c r="P78" s="179" t="s">
        <v>5</v>
      </c>
      <c r="Q78" s="179" t="s">
        <v>3</v>
      </c>
      <c r="R78" s="179" t="s">
        <v>5</v>
      </c>
      <c r="S78" s="179" t="s">
        <v>3</v>
      </c>
      <c r="T78" s="179" t="s">
        <v>5</v>
      </c>
      <c r="U78" s="179" t="s">
        <v>3</v>
      </c>
      <c r="V78" s="179" t="s">
        <v>5</v>
      </c>
      <c r="W78" s="179" t="s">
        <v>3</v>
      </c>
      <c r="X78" s="179" t="s">
        <v>5</v>
      </c>
      <c r="Y78" s="179" t="s">
        <v>3</v>
      </c>
      <c r="Z78" s="179" t="s">
        <v>5</v>
      </c>
      <c r="AA78" s="179" t="s">
        <v>3</v>
      </c>
      <c r="AB78" s="179" t="s">
        <v>5</v>
      </c>
      <c r="AC78" s="179" t="s">
        <v>3</v>
      </c>
      <c r="AD78" s="179" t="s">
        <v>5</v>
      </c>
      <c r="AE78" s="179" t="s">
        <v>3</v>
      </c>
      <c r="AF78" s="179" t="s">
        <v>5</v>
      </c>
      <c r="AG78" s="179" t="s">
        <v>3</v>
      </c>
      <c r="AH78" s="179" t="s">
        <v>5</v>
      </c>
      <c r="AI78" s="179" t="s">
        <v>3</v>
      </c>
    </row>
    <row r="79" spans="1:36" ht="16.5" thickBot="1">
      <c r="A79" s="14" t="s">
        <v>29</v>
      </c>
      <c r="B79" s="422">
        <f>B80+B81</f>
        <v>47910</v>
      </c>
      <c r="C79" s="424">
        <f>B79/B82</f>
        <v>1</v>
      </c>
      <c r="D79" s="422">
        <f>D80+D81</f>
        <v>4439</v>
      </c>
      <c r="E79" s="424">
        <f>D79/D82</f>
        <v>1</v>
      </c>
      <c r="F79" s="422">
        <f>F80+F81</f>
        <v>810</v>
      </c>
      <c r="G79" s="424">
        <f>F79/F82</f>
        <v>1</v>
      </c>
      <c r="H79" s="422">
        <f>H80+H81</f>
        <v>362</v>
      </c>
      <c r="I79" s="424">
        <f>H79/H82</f>
        <v>1</v>
      </c>
      <c r="J79" s="422">
        <f>J80+J81</f>
        <v>221</v>
      </c>
      <c r="K79" s="424">
        <f>J79/J82</f>
        <v>1</v>
      </c>
      <c r="L79" s="422">
        <f>L80+L81</f>
        <v>29330</v>
      </c>
      <c r="M79" s="424">
        <f>L79/L82</f>
        <v>1</v>
      </c>
      <c r="N79" s="422">
        <f>N80+N81</f>
        <v>669</v>
      </c>
      <c r="O79" s="424">
        <f>N79/N82</f>
        <v>1</v>
      </c>
      <c r="P79" s="422">
        <f>P80+P81</f>
        <v>657</v>
      </c>
      <c r="Q79" s="424">
        <f>P79/P82</f>
        <v>1</v>
      </c>
      <c r="R79" s="422">
        <f>R80+R81</f>
        <v>590</v>
      </c>
      <c r="S79" s="424">
        <f>R79/R82</f>
        <v>1</v>
      </c>
      <c r="T79" s="422">
        <f>T80+T81</f>
        <v>746</v>
      </c>
      <c r="U79" s="424">
        <f>T79/T82</f>
        <v>1</v>
      </c>
      <c r="V79" s="422">
        <f>V80+V81</f>
        <v>584</v>
      </c>
      <c r="W79" s="424">
        <f>V79/V82</f>
        <v>1</v>
      </c>
      <c r="X79" s="422">
        <f>X80+X81</f>
        <v>775</v>
      </c>
      <c r="Y79" s="424">
        <f>X79/X82</f>
        <v>1</v>
      </c>
      <c r="Z79" s="422">
        <f>Z80+Z81</f>
        <v>694</v>
      </c>
      <c r="AA79" s="424">
        <f>Z79/Z82</f>
        <v>1</v>
      </c>
      <c r="AB79" s="422">
        <f>AB80+AB81</f>
        <v>1166</v>
      </c>
      <c r="AC79" s="424">
        <f>AB79/AB82</f>
        <v>1</v>
      </c>
      <c r="AD79" s="422">
        <f>AD80+AD81</f>
        <v>1166</v>
      </c>
      <c r="AE79" s="424">
        <f>AD79/AD82</f>
        <v>1</v>
      </c>
      <c r="AF79" s="422">
        <f>AF80+AF81</f>
        <v>1166</v>
      </c>
      <c r="AG79" s="424">
        <f>AF79/AF82</f>
        <v>1</v>
      </c>
      <c r="AH79" s="422">
        <f>AH80+AH81</f>
        <v>4535</v>
      </c>
      <c r="AI79" s="424">
        <f>AH79/AH82</f>
        <v>1</v>
      </c>
    </row>
    <row r="80" spans="1:36" ht="48.75" customHeight="1" thickBot="1">
      <c r="A80" s="15" t="s">
        <v>30</v>
      </c>
      <c r="B80" s="423">
        <v>34204</v>
      </c>
      <c r="C80" s="261">
        <f>B80/B82</f>
        <v>0.71392193696514294</v>
      </c>
      <c r="D80" s="423">
        <v>2887</v>
      </c>
      <c r="E80" s="261">
        <f>D80/D82</f>
        <v>0.65037170533904032</v>
      </c>
      <c r="F80" s="423">
        <v>626</v>
      </c>
      <c r="G80" s="261">
        <f>F80/F82</f>
        <v>0.77283950617283947</v>
      </c>
      <c r="H80" s="423">
        <v>273</v>
      </c>
      <c r="I80" s="261">
        <f>H80/H82</f>
        <v>0.7541436464088398</v>
      </c>
      <c r="J80" s="423">
        <v>184</v>
      </c>
      <c r="K80" s="261">
        <f>J80/J82</f>
        <v>0.83257918552036203</v>
      </c>
      <c r="L80" s="423">
        <v>21122</v>
      </c>
      <c r="M80" s="261">
        <f>L80/L82</f>
        <v>0.72015001704739179</v>
      </c>
      <c r="N80" s="423">
        <v>576</v>
      </c>
      <c r="O80" s="261">
        <f>N80/N82</f>
        <v>0.86098654708520184</v>
      </c>
      <c r="P80" s="423">
        <v>481</v>
      </c>
      <c r="Q80" s="261">
        <f>P80/P82</f>
        <v>0.73211567732115679</v>
      </c>
      <c r="R80" s="423">
        <v>357</v>
      </c>
      <c r="S80" s="261">
        <f>R80/R82</f>
        <v>0.60508474576271187</v>
      </c>
      <c r="T80" s="423">
        <v>579</v>
      </c>
      <c r="U80" s="261">
        <f>T80/T82</f>
        <v>0.77613941018766752</v>
      </c>
      <c r="V80" s="423">
        <v>446</v>
      </c>
      <c r="W80" s="261">
        <f>V80/V82</f>
        <v>0.76369863013698636</v>
      </c>
      <c r="X80" s="423">
        <v>695</v>
      </c>
      <c r="Y80" s="261">
        <f>X80/X82</f>
        <v>0.89677419354838706</v>
      </c>
      <c r="Z80" s="423">
        <v>451</v>
      </c>
      <c r="AA80" s="261">
        <f>Z80/Z82</f>
        <v>0.64985590778097979</v>
      </c>
      <c r="AB80" s="423">
        <v>853</v>
      </c>
      <c r="AC80" s="261">
        <f>AB80/AB82</f>
        <v>0.73156089193825047</v>
      </c>
      <c r="AD80" s="423">
        <v>853</v>
      </c>
      <c r="AE80" s="261">
        <f>AD80/AD82</f>
        <v>0.73156089193825047</v>
      </c>
      <c r="AF80" s="423">
        <v>853</v>
      </c>
      <c r="AG80" s="261">
        <f>AF80/AF82</f>
        <v>0.73156089193825047</v>
      </c>
      <c r="AH80" s="422">
        <f>B80-D80-F80-H80-J80-L80-N80-P80-R80-T80-V80-X80-Z80-AB80-AD80-AF80</f>
        <v>2968</v>
      </c>
      <c r="AI80" s="261">
        <f>AH80/AH82</f>
        <v>0.65446527012127897</v>
      </c>
    </row>
    <row r="81" spans="1:35" ht="44.25" customHeight="1" thickBot="1">
      <c r="A81" s="15" t="s">
        <v>31</v>
      </c>
      <c r="B81" s="423">
        <v>13706</v>
      </c>
      <c r="C81" s="261">
        <f>B81/B82</f>
        <v>0.286078063034857</v>
      </c>
      <c r="D81" s="423">
        <v>1552</v>
      </c>
      <c r="E81" s="261">
        <f>D81/D82</f>
        <v>0.34962829466095968</v>
      </c>
      <c r="F81" s="423">
        <v>184</v>
      </c>
      <c r="G81" s="261">
        <f>F81/F82</f>
        <v>0.2271604938271605</v>
      </c>
      <c r="H81" s="423">
        <v>89</v>
      </c>
      <c r="I81" s="262">
        <f>H81/H82</f>
        <v>0.24585635359116023</v>
      </c>
      <c r="J81" s="423">
        <v>37</v>
      </c>
      <c r="K81" s="261">
        <f>J81/J82</f>
        <v>0.167420814479638</v>
      </c>
      <c r="L81" s="423">
        <v>8208</v>
      </c>
      <c r="M81" s="261">
        <f>L81/L82</f>
        <v>0.27984998295260827</v>
      </c>
      <c r="N81" s="423">
        <v>93</v>
      </c>
      <c r="O81" s="261">
        <f>N81/N82</f>
        <v>0.13901345291479822</v>
      </c>
      <c r="P81" s="423">
        <v>176</v>
      </c>
      <c r="Q81" s="261">
        <f>P81/P82</f>
        <v>0.26788432267884321</v>
      </c>
      <c r="R81" s="423">
        <v>233</v>
      </c>
      <c r="S81" s="261">
        <f>R81/R82</f>
        <v>0.39491525423728813</v>
      </c>
      <c r="T81" s="423">
        <v>167</v>
      </c>
      <c r="U81" s="261">
        <f>T81/T82</f>
        <v>0.22386058981233245</v>
      </c>
      <c r="V81" s="423">
        <v>138</v>
      </c>
      <c r="W81" s="261">
        <f>V81/V82</f>
        <v>0.2363013698630137</v>
      </c>
      <c r="X81" s="423">
        <v>80</v>
      </c>
      <c r="Y81" s="261">
        <f>X81/X82</f>
        <v>0.1032258064516129</v>
      </c>
      <c r="Z81" s="423">
        <v>243</v>
      </c>
      <c r="AA81" s="261">
        <f>Z81/Z82</f>
        <v>0.35014409221902015</v>
      </c>
      <c r="AB81" s="423">
        <v>313</v>
      </c>
      <c r="AC81" s="261">
        <f>AB81/AB82</f>
        <v>0.26843910806174959</v>
      </c>
      <c r="AD81" s="423">
        <v>313</v>
      </c>
      <c r="AE81" s="261">
        <f>AD81/AD82</f>
        <v>0.26843910806174959</v>
      </c>
      <c r="AF81" s="423">
        <v>313</v>
      </c>
      <c r="AG81" s="261">
        <f>AF81/AF82</f>
        <v>0.26843910806174959</v>
      </c>
      <c r="AH81" s="422">
        <f>B81-D81-F81-H81-J81-L81-N81-P81-R81-T81-V81-X81-Z81-AB81-AD81-AF81</f>
        <v>1567</v>
      </c>
      <c r="AI81" s="261">
        <f>AH81/AH82</f>
        <v>0.34553472987872108</v>
      </c>
    </row>
    <row r="82" spans="1:35" ht="33" customHeight="1" thickBot="1">
      <c r="A82" s="16" t="s">
        <v>32</v>
      </c>
      <c r="B82" s="426">
        <v>47910</v>
      </c>
      <c r="C82" s="427">
        <v>1</v>
      </c>
      <c r="D82" s="426">
        <v>4439</v>
      </c>
      <c r="E82" s="427">
        <v>1</v>
      </c>
      <c r="F82" s="426">
        <v>810</v>
      </c>
      <c r="G82" s="427">
        <v>1</v>
      </c>
      <c r="H82" s="426">
        <v>362</v>
      </c>
      <c r="I82" s="427">
        <v>1</v>
      </c>
      <c r="J82" s="426">
        <v>221</v>
      </c>
      <c r="K82" s="427">
        <v>1</v>
      </c>
      <c r="L82" s="426">
        <v>29330</v>
      </c>
      <c r="M82" s="427">
        <v>1</v>
      </c>
      <c r="N82" s="426">
        <v>669</v>
      </c>
      <c r="O82" s="427">
        <v>1</v>
      </c>
      <c r="P82" s="426">
        <v>657</v>
      </c>
      <c r="Q82" s="427">
        <v>1</v>
      </c>
      <c r="R82" s="426">
        <v>590</v>
      </c>
      <c r="S82" s="427">
        <v>1</v>
      </c>
      <c r="T82" s="426">
        <v>746</v>
      </c>
      <c r="U82" s="427">
        <v>1</v>
      </c>
      <c r="V82" s="426">
        <v>584</v>
      </c>
      <c r="W82" s="427">
        <v>1</v>
      </c>
      <c r="X82" s="426">
        <v>775</v>
      </c>
      <c r="Y82" s="427">
        <v>1</v>
      </c>
      <c r="Z82" s="426">
        <v>694</v>
      </c>
      <c r="AA82" s="427">
        <v>1</v>
      </c>
      <c r="AB82" s="426">
        <v>1166</v>
      </c>
      <c r="AC82" s="427">
        <v>1</v>
      </c>
      <c r="AD82" s="426">
        <v>1166</v>
      </c>
      <c r="AE82" s="427">
        <v>1</v>
      </c>
      <c r="AF82" s="426">
        <v>1166</v>
      </c>
      <c r="AG82" s="427">
        <v>1</v>
      </c>
      <c r="AH82" s="428">
        <f>B82-D82-F82-H82-J82-L82-N82-P82-R82-T82-V82-X82-Z82-AB82-AD82-AF82</f>
        <v>4535</v>
      </c>
      <c r="AI82" s="427">
        <v>1</v>
      </c>
    </row>
    <row r="83" spans="1:35" ht="84.75" customHeight="1" thickTop="1" thickBot="1">
      <c r="A83" s="11" t="s">
        <v>33</v>
      </c>
      <c r="B83" s="423" t="s">
        <v>1368</v>
      </c>
      <c r="C83" s="425">
        <f>B83/B84</f>
        <v>0.46127242596728874</v>
      </c>
      <c r="D83" s="423" t="s">
        <v>815</v>
      </c>
      <c r="E83" s="425">
        <f>D83/D84</f>
        <v>0.4660063034669068</v>
      </c>
      <c r="F83" s="423" t="s">
        <v>478</v>
      </c>
      <c r="G83" s="425">
        <f>F83/F84</f>
        <v>0.62905982905982905</v>
      </c>
      <c r="H83" s="423" t="s">
        <v>1004</v>
      </c>
      <c r="I83" s="425">
        <f>H83/H84</f>
        <v>0.40556660039761433</v>
      </c>
      <c r="J83" s="423" t="s">
        <v>774</v>
      </c>
      <c r="K83" s="425">
        <f>J83/J84</f>
        <v>0.35510204081632651</v>
      </c>
      <c r="L83" s="423" t="s">
        <v>1371</v>
      </c>
      <c r="M83" s="425">
        <f>L83/L84</f>
        <v>0.49977447000451058</v>
      </c>
      <c r="N83" s="423" t="s">
        <v>1087</v>
      </c>
      <c r="O83" s="425">
        <f>N83/N84</f>
        <v>0.66413373860182368</v>
      </c>
      <c r="P83" s="423" t="s">
        <v>444</v>
      </c>
      <c r="Q83" s="425">
        <f>P83/P84</f>
        <v>0.43046357615894038</v>
      </c>
      <c r="R83" s="423" t="s">
        <v>1010</v>
      </c>
      <c r="S83" s="425">
        <f>R83/R84</f>
        <v>0.5851648351648352</v>
      </c>
      <c r="T83" s="423" t="s">
        <v>1375</v>
      </c>
      <c r="U83" s="425">
        <f>T83/T84</f>
        <v>0.57999999999999996</v>
      </c>
      <c r="V83" s="423" t="s">
        <v>783</v>
      </c>
      <c r="W83" s="425">
        <f>V83/V84</f>
        <v>0.53279785809906288</v>
      </c>
      <c r="X83" s="423" t="s">
        <v>1071</v>
      </c>
      <c r="Y83" s="425">
        <f>X83/X84</f>
        <v>0.39620535714285715</v>
      </c>
      <c r="Z83" s="423" t="s">
        <v>287</v>
      </c>
      <c r="AA83" s="425">
        <f>Z83/Z84</f>
        <v>0.14575645756457564</v>
      </c>
      <c r="AB83" s="423" t="s">
        <v>1380</v>
      </c>
      <c r="AC83" s="425">
        <f>AB83/AB84</f>
        <v>0.37696850393700787</v>
      </c>
      <c r="AD83" s="423" t="s">
        <v>1380</v>
      </c>
      <c r="AE83" s="425">
        <f>AD83/AD84</f>
        <v>0.37696850393700787</v>
      </c>
      <c r="AF83" s="423" t="s">
        <v>1380</v>
      </c>
      <c r="AG83" s="425">
        <f>AF83/AF84</f>
        <v>0.37696850393700787</v>
      </c>
      <c r="AH83" s="422">
        <f>B83-D83-F83-H83-J83-L83-N83-P83-R83-T83-V83-X83-Z83-AB83-AD83-AF83</f>
        <v>1774</v>
      </c>
      <c r="AI83" s="425">
        <f>AH83/AH84</f>
        <v>0.33503305004721434</v>
      </c>
    </row>
    <row r="84" spans="1:35" ht="54" customHeight="1" thickBot="1">
      <c r="A84" s="11" t="s">
        <v>34</v>
      </c>
      <c r="B84" s="423" t="s">
        <v>1369</v>
      </c>
      <c r="C84" s="261">
        <v>1</v>
      </c>
      <c r="D84" s="423" t="s">
        <v>939</v>
      </c>
      <c r="E84" s="261">
        <v>1</v>
      </c>
      <c r="F84" s="423" t="s">
        <v>445</v>
      </c>
      <c r="G84" s="261">
        <v>1</v>
      </c>
      <c r="H84" s="423" t="s">
        <v>1370</v>
      </c>
      <c r="I84" s="261">
        <v>1</v>
      </c>
      <c r="J84" s="423" t="s">
        <v>862</v>
      </c>
      <c r="K84" s="261">
        <v>1</v>
      </c>
      <c r="L84" s="423" t="s">
        <v>1372</v>
      </c>
      <c r="M84" s="261">
        <v>1</v>
      </c>
      <c r="N84" s="423" t="s">
        <v>1373</v>
      </c>
      <c r="O84" s="261">
        <v>1</v>
      </c>
      <c r="P84" s="423" t="s">
        <v>1374</v>
      </c>
      <c r="Q84" s="261">
        <v>1</v>
      </c>
      <c r="R84" s="423" t="s">
        <v>908</v>
      </c>
      <c r="S84" s="261">
        <v>1</v>
      </c>
      <c r="T84" s="423" t="s">
        <v>1376</v>
      </c>
      <c r="U84" s="261">
        <v>1</v>
      </c>
      <c r="V84" s="423" t="s">
        <v>1377</v>
      </c>
      <c r="W84" s="261">
        <v>1</v>
      </c>
      <c r="X84" s="423" t="s">
        <v>1378</v>
      </c>
      <c r="Y84" s="261">
        <v>1</v>
      </c>
      <c r="Z84" s="423" t="s">
        <v>1379</v>
      </c>
      <c r="AA84" s="261">
        <v>1</v>
      </c>
      <c r="AB84" s="423" t="s">
        <v>1381</v>
      </c>
      <c r="AC84" s="261">
        <v>1</v>
      </c>
      <c r="AD84" s="423" t="s">
        <v>1381</v>
      </c>
      <c r="AE84" s="261">
        <v>1</v>
      </c>
      <c r="AF84" s="423" t="s">
        <v>1381</v>
      </c>
      <c r="AG84" s="261">
        <v>1</v>
      </c>
      <c r="AH84" s="422">
        <f>B84-D84-F84-H84-J84-L84-N84-P84-R84-T84-V84-X84-Z84-AB84-AD84-AF84</f>
        <v>5295</v>
      </c>
      <c r="AI84" s="261">
        <v>1</v>
      </c>
    </row>
    <row r="85" spans="1:35" ht="30" customHeight="1" thickBot="1">
      <c r="A85" s="688" t="s">
        <v>337</v>
      </c>
      <c r="B85" s="689"/>
      <c r="C85" s="690"/>
    </row>
    <row r="87" spans="1:35">
      <c r="B87" s="116"/>
    </row>
    <row r="88" spans="1:35">
      <c r="B88" s="116"/>
    </row>
  </sheetData>
  <mergeCells count="159">
    <mergeCell ref="A29:B29"/>
    <mergeCell ref="A26:B26"/>
    <mergeCell ref="A27:B27"/>
    <mergeCell ref="A28:B28"/>
    <mergeCell ref="A68:B68"/>
    <mergeCell ref="A45:B45"/>
    <mergeCell ref="A46:B46"/>
    <mergeCell ref="A47:B47"/>
    <mergeCell ref="A51:B51"/>
    <mergeCell ref="A52:B52"/>
    <mergeCell ref="A48:B48"/>
    <mergeCell ref="A50:B50"/>
    <mergeCell ref="A63:B63"/>
    <mergeCell ref="A42:B42"/>
    <mergeCell ref="A61:B61"/>
    <mergeCell ref="A60:B60"/>
    <mergeCell ref="A49:B49"/>
    <mergeCell ref="A44:B44"/>
    <mergeCell ref="A41:B41"/>
    <mergeCell ref="A53:B53"/>
    <mergeCell ref="A54:B54"/>
    <mergeCell ref="A85:C85"/>
    <mergeCell ref="A71:B71"/>
    <mergeCell ref="A58:B58"/>
    <mergeCell ref="C58:D58"/>
    <mergeCell ref="A65:B65"/>
    <mergeCell ref="A66:B66"/>
    <mergeCell ref="A67:B67"/>
    <mergeCell ref="A69:B69"/>
    <mergeCell ref="A70:B70"/>
    <mergeCell ref="B77:C77"/>
    <mergeCell ref="D77:E77"/>
    <mergeCell ref="E58:F58"/>
    <mergeCell ref="F77:G77"/>
    <mergeCell ref="A64:B64"/>
    <mergeCell ref="G58:H58"/>
    <mergeCell ref="A62:B62"/>
    <mergeCell ref="H77:I77"/>
    <mergeCell ref="A25:B25"/>
    <mergeCell ref="A18:B18"/>
    <mergeCell ref="A14:B14"/>
    <mergeCell ref="A15:B15"/>
    <mergeCell ref="A16:B16"/>
    <mergeCell ref="A24:B24"/>
    <mergeCell ref="A22:B22"/>
    <mergeCell ref="A23:B23"/>
    <mergeCell ref="A19:B19"/>
    <mergeCell ref="A21:B21"/>
    <mergeCell ref="M11:N11"/>
    <mergeCell ref="K2:M2"/>
    <mergeCell ref="H2:J2"/>
    <mergeCell ref="N2:P2"/>
    <mergeCell ref="Q2:S2"/>
    <mergeCell ref="A11:B11"/>
    <mergeCell ref="C11:D11"/>
    <mergeCell ref="E2:G2"/>
    <mergeCell ref="B2:D2"/>
    <mergeCell ref="A9:D9"/>
    <mergeCell ref="A10:B10"/>
    <mergeCell ref="I11:J11"/>
    <mergeCell ref="K11:L11"/>
    <mergeCell ref="T1:U1"/>
    <mergeCell ref="V1:W1"/>
    <mergeCell ref="X1:Y1"/>
    <mergeCell ref="Z1:AA1"/>
    <mergeCell ref="AB1:AC1"/>
    <mergeCell ref="A13:B13"/>
    <mergeCell ref="N77:O77"/>
    <mergeCell ref="A75:O76"/>
    <mergeCell ref="A39:B39"/>
    <mergeCell ref="A40:B40"/>
    <mergeCell ref="A34:E34"/>
    <mergeCell ref="A30:B30"/>
    <mergeCell ref="A31:B31"/>
    <mergeCell ref="A32:B32"/>
    <mergeCell ref="A33:B33"/>
    <mergeCell ref="A20:B20"/>
    <mergeCell ref="A17:B17"/>
    <mergeCell ref="A38:B38"/>
    <mergeCell ref="A36:B36"/>
    <mergeCell ref="O36:P36"/>
    <mergeCell ref="I58:J58"/>
    <mergeCell ref="T2:V2"/>
    <mergeCell ref="E11:F11"/>
    <mergeCell ref="G11:H1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AL2:AN2"/>
    <mergeCell ref="AO2:AQ2"/>
    <mergeCell ref="AR2:AT2"/>
    <mergeCell ref="AU2:AW2"/>
    <mergeCell ref="AX2:AZ2"/>
    <mergeCell ref="AD1:AE1"/>
    <mergeCell ref="AF1:AG1"/>
    <mergeCell ref="AH1:AI1"/>
    <mergeCell ref="W2:Y2"/>
    <mergeCell ref="Z2:AB2"/>
    <mergeCell ref="AC2:AE2"/>
    <mergeCell ref="AF2:AH2"/>
    <mergeCell ref="AI2:AK2"/>
    <mergeCell ref="Y11:Z11"/>
    <mergeCell ref="AA11:AB11"/>
    <mergeCell ref="AC11:AD11"/>
    <mergeCell ref="AE11:AF11"/>
    <mergeCell ref="AG11:AH11"/>
    <mergeCell ref="O11:P11"/>
    <mergeCell ref="Q11:R11"/>
    <mergeCell ref="S11:T11"/>
    <mergeCell ref="U11:V11"/>
    <mergeCell ref="W11:X11"/>
    <mergeCell ref="Q36:R36"/>
    <mergeCell ref="S36:T36"/>
    <mergeCell ref="U36:V36"/>
    <mergeCell ref="M36:N36"/>
    <mergeCell ref="M58:N58"/>
    <mergeCell ref="A43:B43"/>
    <mergeCell ref="P77:Q77"/>
    <mergeCell ref="R77:S77"/>
    <mergeCell ref="T77:U77"/>
    <mergeCell ref="V77:W77"/>
    <mergeCell ref="Q58:R58"/>
    <mergeCell ref="S58:T58"/>
    <mergeCell ref="U58:V58"/>
    <mergeCell ref="W58:X58"/>
    <mergeCell ref="O58:P58"/>
    <mergeCell ref="K58:L58"/>
    <mergeCell ref="C36:D36"/>
    <mergeCell ref="E36:F36"/>
    <mergeCell ref="G36:H36"/>
    <mergeCell ref="I36:J36"/>
    <mergeCell ref="K36:L36"/>
    <mergeCell ref="A57:B57"/>
    <mergeCell ref="J77:K77"/>
    <mergeCell ref="L77:M77"/>
    <mergeCell ref="AG36:AH36"/>
    <mergeCell ref="W36:X36"/>
    <mergeCell ref="Y36:Z36"/>
    <mergeCell ref="AA36:AB36"/>
    <mergeCell ref="AC36:AD36"/>
    <mergeCell ref="AE36:AF36"/>
    <mergeCell ref="Z77:AA77"/>
    <mergeCell ref="AB77:AC77"/>
    <mergeCell ref="AD77:AE77"/>
    <mergeCell ref="AF77:AG77"/>
    <mergeCell ref="AH77:AI77"/>
    <mergeCell ref="AA58:AB58"/>
    <mergeCell ref="AC58:AD58"/>
    <mergeCell ref="AE58:AF58"/>
    <mergeCell ref="AG58:AH58"/>
    <mergeCell ref="AI58:AJ58"/>
    <mergeCell ref="X77:Y77"/>
    <mergeCell ref="Y58:Z58"/>
  </mergeCells>
  <hyperlinks>
    <hyperlink ref="A34:E34" r:id="rId1" display="Source: ACS 2011, 5 Year (B25007)"/>
    <hyperlink ref="A72" r:id="rId2" display="Source ACS B25007"/>
    <hyperlink ref="A85:C85" r:id="rId3" display="Source: 2010 Census H18,B17010,B17012, DP-1"/>
    <hyperlink ref="A7" r:id="rId4" display="http://www.dof.ca.gov/research/demographic/state_census_data_center/census_2010/documents/2010Census_DemoProfile5.xls"/>
  </hyperlinks>
  <pageMargins left="0.7" right="0.7" top="0.75" bottom="0.75" header="0.3" footer="0.3"/>
  <pageSetup scale="27" fitToHeight="0" pageOrder="overThenDown" orientation="landscape" horizontalDpi="300" verticalDpi="300" r:id="rId5"/>
  <headerFooter>
    <oddHeader>&amp;L5th Cycle Housing Element Data Package&amp;CFresno County and the Cities Within</oddHeader>
    <oddFooter>&amp;L&amp;A&amp;C&amp;"-,Bold"HCD-Housing Policy&amp;RPage &amp;P</oddFooter>
  </headerFooter>
  <colBreaks count="1" manualBreakCount="1">
    <brk id="19" max="8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view="pageBreakPreview" topLeftCell="F9" zoomScaleNormal="100" zoomScaleSheetLayoutView="100" workbookViewId="0">
      <selection activeCell="Y12" sqref="Y12"/>
    </sheetView>
  </sheetViews>
  <sheetFormatPr defaultRowHeight="15"/>
  <cols>
    <col min="1" max="1" width="25.42578125" style="82" customWidth="1"/>
    <col min="2" max="2" width="11" style="82" customWidth="1"/>
    <col min="3" max="3" width="10.7109375" style="82" customWidth="1"/>
    <col min="4" max="4" width="11.42578125" style="82" customWidth="1"/>
    <col min="5" max="5" width="9.7109375" style="82" customWidth="1"/>
    <col min="6" max="6" width="13" style="82" customWidth="1"/>
    <col min="7" max="7" width="9" style="82" customWidth="1"/>
    <col min="8" max="8" width="13.42578125" style="82" customWidth="1"/>
    <col min="9" max="9" width="17" style="82" customWidth="1"/>
    <col min="10" max="10" width="13.140625" style="82" customWidth="1"/>
    <col min="11" max="11" width="12.140625" style="82" customWidth="1"/>
    <col min="12" max="12" width="17" style="82" customWidth="1"/>
    <col min="13" max="13" width="15.140625" style="82" customWidth="1"/>
    <col min="14" max="14" width="9.140625" style="82"/>
    <col min="15" max="15" width="10.5703125" style="82" customWidth="1"/>
    <col min="16" max="16384" width="9.140625" style="82"/>
  </cols>
  <sheetData>
    <row r="1" spans="1:20" ht="19.5" thickBot="1">
      <c r="A1" s="705" t="s">
        <v>217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</row>
    <row r="2" spans="1:20" s="57" customFormat="1" ht="24.75" customHeight="1" thickBot="1">
      <c r="A2" s="133"/>
      <c r="B2" s="707" t="s">
        <v>192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134"/>
      <c r="S2" s="135"/>
    </row>
    <row r="3" spans="1:20" s="57" customFormat="1" ht="30" customHeight="1" thickBot="1">
      <c r="A3" s="136" t="s">
        <v>173</v>
      </c>
      <c r="B3" s="709" t="s">
        <v>9</v>
      </c>
      <c r="C3" s="710"/>
      <c r="D3" s="711"/>
      <c r="E3" s="712" t="s">
        <v>176</v>
      </c>
      <c r="F3" s="710"/>
      <c r="G3" s="711"/>
      <c r="H3" s="712" t="s">
        <v>177</v>
      </c>
      <c r="I3" s="713"/>
      <c r="J3" s="711"/>
      <c r="K3" s="712" t="s">
        <v>178</v>
      </c>
      <c r="L3" s="713"/>
      <c r="M3" s="714"/>
      <c r="N3" s="712" t="s">
        <v>179</v>
      </c>
      <c r="O3" s="713"/>
      <c r="P3" s="711"/>
      <c r="Q3" s="712" t="s">
        <v>180</v>
      </c>
      <c r="R3" s="715"/>
      <c r="S3" s="716"/>
    </row>
    <row r="4" spans="1:20" s="85" customFormat="1">
      <c r="A4" s="86" t="s">
        <v>505</v>
      </c>
      <c r="B4" s="86">
        <v>2010</v>
      </c>
      <c r="C4" s="86">
        <v>2013</v>
      </c>
      <c r="D4" s="87" t="s">
        <v>61</v>
      </c>
      <c r="E4" s="87">
        <v>2010</v>
      </c>
      <c r="F4" s="88">
        <v>2013</v>
      </c>
      <c r="G4" s="87" t="s">
        <v>61</v>
      </c>
      <c r="H4" s="87">
        <v>2010</v>
      </c>
      <c r="I4" s="87">
        <v>2013</v>
      </c>
      <c r="J4" s="87" t="s">
        <v>61</v>
      </c>
      <c r="K4" s="87">
        <v>2010</v>
      </c>
      <c r="L4" s="87">
        <v>2013</v>
      </c>
      <c r="M4" s="208" t="s">
        <v>61</v>
      </c>
      <c r="N4" s="207">
        <v>2010</v>
      </c>
      <c r="O4" s="87">
        <v>2013</v>
      </c>
      <c r="P4" s="87" t="s">
        <v>61</v>
      </c>
      <c r="Q4" s="87">
        <v>2010</v>
      </c>
      <c r="R4" s="87">
        <v>2013</v>
      </c>
      <c r="S4" s="87" t="s">
        <v>61</v>
      </c>
      <c r="T4" s="84"/>
    </row>
    <row r="5" spans="1:20">
      <c r="A5" s="204" t="s">
        <v>506</v>
      </c>
      <c r="B5" s="228">
        <v>35306</v>
      </c>
      <c r="C5" s="345">
        <v>36589</v>
      </c>
      <c r="D5" s="344">
        <f t="shared" ref="D5:D21" si="0">(C5-B5)/B5</f>
        <v>3.6339432391094995E-2</v>
      </c>
      <c r="E5" s="229">
        <v>24810</v>
      </c>
      <c r="F5" s="345">
        <v>25841</v>
      </c>
      <c r="G5" s="344">
        <f t="shared" ref="G5:G21" si="1">(F5-E5)/E5</f>
        <v>4.1555824264409513E-2</v>
      </c>
      <c r="H5" s="229">
        <v>762</v>
      </c>
      <c r="I5" s="345">
        <v>762</v>
      </c>
      <c r="J5" s="344">
        <f t="shared" ref="J5:J21" si="2">(I5-H5)/H5</f>
        <v>0</v>
      </c>
      <c r="K5" s="229">
        <v>3270</v>
      </c>
      <c r="L5" s="345">
        <v>3310</v>
      </c>
      <c r="M5" s="344" t="s">
        <v>493</v>
      </c>
      <c r="N5" s="229">
        <v>5504</v>
      </c>
      <c r="O5" s="345">
        <v>5716</v>
      </c>
      <c r="P5" s="344">
        <f t="shared" ref="P5:P21" si="3">(O5-N5)/N5</f>
        <v>3.8517441860465115E-2</v>
      </c>
      <c r="Q5" s="229">
        <v>960</v>
      </c>
      <c r="R5" s="345">
        <v>960</v>
      </c>
      <c r="S5" s="230">
        <f t="shared" ref="S5:S21" si="4">(R5-Q5)/Q5</f>
        <v>0</v>
      </c>
      <c r="T5" s="83"/>
    </row>
    <row r="6" spans="1:20">
      <c r="A6" s="204" t="s">
        <v>507</v>
      </c>
      <c r="B6" s="228">
        <v>4344</v>
      </c>
      <c r="C6" s="346">
        <v>4345</v>
      </c>
      <c r="D6" s="344">
        <f t="shared" si="0"/>
        <v>2.3020257826887662E-4</v>
      </c>
      <c r="E6" s="229">
        <v>2825</v>
      </c>
      <c r="F6" s="346">
        <v>2831</v>
      </c>
      <c r="G6" s="344">
        <f t="shared" si="1"/>
        <v>2.1238938053097347E-3</v>
      </c>
      <c r="H6" s="229">
        <v>49</v>
      </c>
      <c r="I6" s="346">
        <v>52</v>
      </c>
      <c r="J6" s="344">
        <f t="shared" si="2"/>
        <v>6.1224489795918366E-2</v>
      </c>
      <c r="K6" s="229">
        <v>427</v>
      </c>
      <c r="L6" s="346">
        <v>427</v>
      </c>
      <c r="M6" s="344">
        <f t="shared" ref="M6:M21" si="5">(L6-K6)/K6</f>
        <v>0</v>
      </c>
      <c r="N6" s="229">
        <v>540</v>
      </c>
      <c r="O6" s="346">
        <v>532</v>
      </c>
      <c r="P6" s="344">
        <f t="shared" si="3"/>
        <v>-1.4814814814814815E-2</v>
      </c>
      <c r="Q6" s="229">
        <v>503</v>
      </c>
      <c r="R6" s="346">
        <v>503</v>
      </c>
      <c r="S6" s="230">
        <f t="shared" si="4"/>
        <v>0</v>
      </c>
      <c r="T6" s="83"/>
    </row>
    <row r="7" spans="1:20">
      <c r="A7" s="204" t="s">
        <v>508</v>
      </c>
      <c r="B7" s="228">
        <v>2096</v>
      </c>
      <c r="C7" s="229">
        <v>2140</v>
      </c>
      <c r="D7" s="230">
        <f t="shared" si="0"/>
        <v>2.0992366412213741E-2</v>
      </c>
      <c r="E7" s="228">
        <v>1335</v>
      </c>
      <c r="F7" s="229">
        <v>1383</v>
      </c>
      <c r="G7" s="230">
        <f t="shared" si="1"/>
        <v>3.5955056179775284E-2</v>
      </c>
      <c r="H7" s="228">
        <v>108</v>
      </c>
      <c r="I7" s="229">
        <v>108</v>
      </c>
      <c r="J7" s="230">
        <f t="shared" si="2"/>
        <v>0</v>
      </c>
      <c r="K7" s="228">
        <v>357</v>
      </c>
      <c r="L7" s="229">
        <v>353</v>
      </c>
      <c r="M7" s="230">
        <f t="shared" si="5"/>
        <v>-1.1204481792717087E-2</v>
      </c>
      <c r="N7" s="228">
        <v>221</v>
      </c>
      <c r="O7" s="229">
        <v>221</v>
      </c>
      <c r="P7" s="230">
        <f t="shared" si="3"/>
        <v>0</v>
      </c>
      <c r="Q7" s="228">
        <v>75</v>
      </c>
      <c r="R7" s="229">
        <v>75</v>
      </c>
      <c r="S7" s="230">
        <f t="shared" si="4"/>
        <v>0</v>
      </c>
      <c r="T7" s="83"/>
    </row>
    <row r="8" spans="1:20">
      <c r="A8" s="204" t="s">
        <v>509</v>
      </c>
      <c r="B8" s="228">
        <v>1842</v>
      </c>
      <c r="C8" s="229">
        <v>1902</v>
      </c>
      <c r="D8" s="230">
        <f t="shared" si="0"/>
        <v>3.2573289902280131E-2</v>
      </c>
      <c r="E8" s="228">
        <v>1323</v>
      </c>
      <c r="F8" s="229">
        <v>1369</v>
      </c>
      <c r="G8" s="230">
        <f t="shared" si="1"/>
        <v>3.4769463340891912E-2</v>
      </c>
      <c r="H8" s="228">
        <v>26</v>
      </c>
      <c r="I8" s="229">
        <v>26</v>
      </c>
      <c r="J8" s="230">
        <f t="shared" si="2"/>
        <v>0</v>
      </c>
      <c r="K8" s="228">
        <v>145</v>
      </c>
      <c r="L8" s="229">
        <v>159</v>
      </c>
      <c r="M8" s="230">
        <f t="shared" si="5"/>
        <v>9.6551724137931033E-2</v>
      </c>
      <c r="N8" s="228">
        <v>225</v>
      </c>
      <c r="O8" s="229">
        <v>225</v>
      </c>
      <c r="P8" s="230">
        <f t="shared" si="3"/>
        <v>0</v>
      </c>
      <c r="Q8" s="228">
        <v>123</v>
      </c>
      <c r="R8" s="229">
        <v>123</v>
      </c>
      <c r="S8" s="230">
        <f t="shared" si="4"/>
        <v>0</v>
      </c>
      <c r="T8" s="83"/>
    </row>
    <row r="9" spans="1:20">
      <c r="A9" s="204" t="s">
        <v>510</v>
      </c>
      <c r="B9" s="228">
        <v>171288</v>
      </c>
      <c r="C9" s="229">
        <v>174745</v>
      </c>
      <c r="D9" s="230">
        <f t="shared" si="0"/>
        <v>2.0182382887300919E-2</v>
      </c>
      <c r="E9" s="228">
        <v>104246</v>
      </c>
      <c r="F9" s="229">
        <v>106532</v>
      </c>
      <c r="G9" s="230">
        <f t="shared" si="1"/>
        <v>2.1928898950559255E-2</v>
      </c>
      <c r="H9" s="228">
        <v>4643</v>
      </c>
      <c r="I9" s="229">
        <v>4643</v>
      </c>
      <c r="J9" s="230">
        <f t="shared" si="2"/>
        <v>0</v>
      </c>
      <c r="K9" s="228">
        <v>22030</v>
      </c>
      <c r="L9" s="229">
        <v>22281</v>
      </c>
      <c r="M9" s="230">
        <f t="shared" si="5"/>
        <v>1.1393554244212437E-2</v>
      </c>
      <c r="N9" s="228">
        <v>35621</v>
      </c>
      <c r="O9" s="229">
        <v>36541</v>
      </c>
      <c r="P9" s="230">
        <f t="shared" si="3"/>
        <v>2.5827461328991327E-2</v>
      </c>
      <c r="Q9" s="228">
        <v>4748</v>
      </c>
      <c r="R9" s="229">
        <v>4748</v>
      </c>
      <c r="S9" s="230">
        <f t="shared" si="4"/>
        <v>0</v>
      </c>
      <c r="T9" s="83"/>
    </row>
    <row r="10" spans="1:20" s="347" customFormat="1">
      <c r="A10" s="560" t="s">
        <v>511</v>
      </c>
      <c r="B10" s="561">
        <v>1602</v>
      </c>
      <c r="C10" s="562">
        <v>1596</v>
      </c>
      <c r="D10" s="564">
        <f t="shared" si="0"/>
        <v>-3.7453183520599251E-3</v>
      </c>
      <c r="E10" s="561">
        <v>505</v>
      </c>
      <c r="F10" s="561">
        <v>505</v>
      </c>
      <c r="G10" s="564">
        <f t="shared" si="1"/>
        <v>0</v>
      </c>
      <c r="H10" s="561">
        <v>94</v>
      </c>
      <c r="I10" s="561">
        <v>94</v>
      </c>
      <c r="J10" s="564">
        <f t="shared" si="2"/>
        <v>0</v>
      </c>
      <c r="K10" s="561">
        <v>395</v>
      </c>
      <c r="L10" s="561">
        <v>395</v>
      </c>
      <c r="M10" s="564">
        <f t="shared" si="5"/>
        <v>0</v>
      </c>
      <c r="N10" s="561">
        <v>504</v>
      </c>
      <c r="O10" s="561">
        <v>498</v>
      </c>
      <c r="P10" s="564">
        <f t="shared" si="3"/>
        <v>-1.1904761904761904E-2</v>
      </c>
      <c r="Q10" s="561">
        <v>104</v>
      </c>
      <c r="R10" s="562">
        <v>104</v>
      </c>
      <c r="S10" s="231">
        <f t="shared" si="4"/>
        <v>0</v>
      </c>
      <c r="T10" s="105"/>
    </row>
    <row r="11" spans="1:20" s="347" customFormat="1">
      <c r="A11" s="560" t="s">
        <v>512</v>
      </c>
      <c r="B11" s="561">
        <v>3908</v>
      </c>
      <c r="C11" s="562">
        <v>4068</v>
      </c>
      <c r="D11" s="564">
        <f t="shared" si="0"/>
        <v>4.0941658137154557E-2</v>
      </c>
      <c r="E11" s="561">
        <v>2822</v>
      </c>
      <c r="F11" s="561">
        <v>2894</v>
      </c>
      <c r="G11" s="564">
        <f t="shared" si="1"/>
        <v>2.5513819985825654E-2</v>
      </c>
      <c r="H11" s="561">
        <v>100</v>
      </c>
      <c r="I11" s="561">
        <v>100</v>
      </c>
      <c r="J11" s="564">
        <f t="shared" si="2"/>
        <v>0</v>
      </c>
      <c r="K11" s="561">
        <v>419</v>
      </c>
      <c r="L11" s="561">
        <v>437</v>
      </c>
      <c r="M11" s="564">
        <f t="shared" si="5"/>
        <v>4.2959427207637228E-2</v>
      </c>
      <c r="N11" s="561">
        <v>385</v>
      </c>
      <c r="O11" s="561">
        <v>455</v>
      </c>
      <c r="P11" s="564">
        <f t="shared" si="3"/>
        <v>0.18181818181818182</v>
      </c>
      <c r="Q11" s="561">
        <v>182</v>
      </c>
      <c r="R11" s="562">
        <v>182</v>
      </c>
      <c r="S11" s="231">
        <f t="shared" si="4"/>
        <v>0</v>
      </c>
      <c r="T11" s="105"/>
    </row>
    <row r="12" spans="1:20" s="347" customFormat="1">
      <c r="A12" s="560" t="s">
        <v>513</v>
      </c>
      <c r="B12" s="561">
        <v>4069</v>
      </c>
      <c r="C12" s="562">
        <v>4107</v>
      </c>
      <c r="D12" s="564">
        <f t="shared" si="0"/>
        <v>9.3389039075940043E-3</v>
      </c>
      <c r="E12" s="561">
        <v>2969</v>
      </c>
      <c r="F12" s="561">
        <v>2999</v>
      </c>
      <c r="G12" s="564">
        <f t="shared" si="1"/>
        <v>1.0104412260020209E-2</v>
      </c>
      <c r="H12" s="561">
        <v>49</v>
      </c>
      <c r="I12" s="561">
        <v>52</v>
      </c>
      <c r="J12" s="564">
        <f t="shared" si="2"/>
        <v>6.1224489795918366E-2</v>
      </c>
      <c r="K12" s="561">
        <v>395</v>
      </c>
      <c r="L12" s="561">
        <v>395</v>
      </c>
      <c r="M12" s="564">
        <f t="shared" si="5"/>
        <v>0</v>
      </c>
      <c r="N12" s="561">
        <v>458</v>
      </c>
      <c r="O12" s="561">
        <v>463</v>
      </c>
      <c r="P12" s="564">
        <f t="shared" si="3"/>
        <v>1.0917030567685589E-2</v>
      </c>
      <c r="Q12" s="561">
        <v>198</v>
      </c>
      <c r="R12" s="562">
        <v>198</v>
      </c>
      <c r="S12" s="231">
        <f t="shared" si="4"/>
        <v>0</v>
      </c>
      <c r="T12" s="105"/>
    </row>
    <row r="13" spans="1:20" s="347" customFormat="1">
      <c r="A13" s="560" t="s">
        <v>514</v>
      </c>
      <c r="B13" s="561">
        <v>2556</v>
      </c>
      <c r="C13" s="562">
        <v>2571</v>
      </c>
      <c r="D13" s="564">
        <f t="shared" si="0"/>
        <v>5.8685446009389668E-3</v>
      </c>
      <c r="E13" s="561">
        <v>1478</v>
      </c>
      <c r="F13" s="561">
        <v>1493</v>
      </c>
      <c r="G13" s="564">
        <f t="shared" si="1"/>
        <v>1.0148849797023005E-2</v>
      </c>
      <c r="H13" s="561">
        <v>165</v>
      </c>
      <c r="I13" s="561">
        <v>165</v>
      </c>
      <c r="J13" s="564">
        <f t="shared" si="2"/>
        <v>0</v>
      </c>
      <c r="K13" s="561">
        <v>428</v>
      </c>
      <c r="L13" s="561">
        <v>428</v>
      </c>
      <c r="M13" s="564">
        <f t="shared" si="5"/>
        <v>0</v>
      </c>
      <c r="N13" s="561">
        <v>430</v>
      </c>
      <c r="O13" s="561">
        <v>430</v>
      </c>
      <c r="P13" s="564">
        <f t="shared" si="3"/>
        <v>0</v>
      </c>
      <c r="Q13" s="561">
        <v>55</v>
      </c>
      <c r="R13" s="562">
        <v>55</v>
      </c>
      <c r="S13" s="231">
        <f t="shared" si="4"/>
        <v>0</v>
      </c>
      <c r="T13" s="105"/>
    </row>
    <row r="14" spans="1:20" s="347" customFormat="1">
      <c r="A14" s="560" t="s">
        <v>515</v>
      </c>
      <c r="B14" s="561">
        <v>2231</v>
      </c>
      <c r="C14" s="562">
        <v>2278</v>
      </c>
      <c r="D14" s="564">
        <f t="shared" si="0"/>
        <v>2.10667861945316E-2</v>
      </c>
      <c r="E14" s="561">
        <v>1372</v>
      </c>
      <c r="F14" s="561">
        <v>1419</v>
      </c>
      <c r="G14" s="564">
        <f t="shared" si="1"/>
        <v>3.4256559766763846E-2</v>
      </c>
      <c r="H14" s="561">
        <v>94</v>
      </c>
      <c r="I14" s="561">
        <v>94</v>
      </c>
      <c r="J14" s="564">
        <f t="shared" si="2"/>
        <v>0</v>
      </c>
      <c r="K14" s="561">
        <v>285</v>
      </c>
      <c r="L14" s="561">
        <v>285</v>
      </c>
      <c r="M14" s="564">
        <f t="shared" si="5"/>
        <v>0</v>
      </c>
      <c r="N14" s="561">
        <v>480</v>
      </c>
      <c r="O14" s="561">
        <v>480</v>
      </c>
      <c r="P14" s="564">
        <f t="shared" si="3"/>
        <v>0</v>
      </c>
      <c r="Q14" s="561">
        <v>0</v>
      </c>
      <c r="R14" s="562">
        <v>0</v>
      </c>
      <c r="S14" s="231">
        <v>0</v>
      </c>
      <c r="T14" s="105"/>
    </row>
    <row r="15" spans="1:20" s="347" customFormat="1">
      <c r="A15" s="560" t="s">
        <v>516</v>
      </c>
      <c r="B15" s="561">
        <v>3494</v>
      </c>
      <c r="C15" s="562">
        <v>3553</v>
      </c>
      <c r="D15" s="564">
        <f t="shared" si="0"/>
        <v>1.6886090440755581E-2</v>
      </c>
      <c r="E15" s="561">
        <v>2403</v>
      </c>
      <c r="F15" s="561">
        <v>2429</v>
      </c>
      <c r="G15" s="564">
        <f t="shared" si="1"/>
        <v>1.0819808572617561E-2</v>
      </c>
      <c r="H15" s="561">
        <v>61</v>
      </c>
      <c r="I15" s="561">
        <v>61</v>
      </c>
      <c r="J15" s="564">
        <f t="shared" si="2"/>
        <v>0</v>
      </c>
      <c r="K15" s="561">
        <v>406</v>
      </c>
      <c r="L15" s="561">
        <v>406</v>
      </c>
      <c r="M15" s="564">
        <f t="shared" si="5"/>
        <v>0</v>
      </c>
      <c r="N15" s="561">
        <v>571</v>
      </c>
      <c r="O15" s="561">
        <v>604</v>
      </c>
      <c r="P15" s="564">
        <f t="shared" si="3"/>
        <v>5.7793345008756568E-2</v>
      </c>
      <c r="Q15" s="561">
        <v>53</v>
      </c>
      <c r="R15" s="562">
        <v>53</v>
      </c>
      <c r="S15" s="231">
        <f t="shared" si="4"/>
        <v>0</v>
      </c>
      <c r="T15" s="105"/>
    </row>
    <row r="16" spans="1:20" s="347" customFormat="1">
      <c r="A16" s="560" t="s">
        <v>517</v>
      </c>
      <c r="B16" s="561">
        <v>6867</v>
      </c>
      <c r="C16" s="562">
        <v>7015</v>
      </c>
      <c r="D16" s="564">
        <f t="shared" si="0"/>
        <v>2.1552351827581185E-2</v>
      </c>
      <c r="E16" s="561">
        <v>4999</v>
      </c>
      <c r="F16" s="561">
        <v>5016</v>
      </c>
      <c r="G16" s="564">
        <f t="shared" si="1"/>
        <v>3.4006801360272052E-3</v>
      </c>
      <c r="H16" s="561">
        <v>84</v>
      </c>
      <c r="I16" s="561">
        <v>84</v>
      </c>
      <c r="J16" s="564">
        <f t="shared" si="2"/>
        <v>0</v>
      </c>
      <c r="K16" s="561">
        <v>726</v>
      </c>
      <c r="L16" s="561">
        <v>726</v>
      </c>
      <c r="M16" s="564">
        <f t="shared" si="5"/>
        <v>0</v>
      </c>
      <c r="N16" s="561">
        <v>795</v>
      </c>
      <c r="O16" s="561">
        <v>926</v>
      </c>
      <c r="P16" s="564">
        <f t="shared" si="3"/>
        <v>0.16477987421383647</v>
      </c>
      <c r="Q16" s="561">
        <v>263</v>
      </c>
      <c r="R16" s="562">
        <v>263</v>
      </c>
      <c r="S16" s="231">
        <f t="shared" si="4"/>
        <v>0</v>
      </c>
      <c r="T16" s="105"/>
    </row>
    <row r="17" spans="1:20" s="347" customFormat="1">
      <c r="A17" s="560" t="s">
        <v>518</v>
      </c>
      <c r="B17" s="561">
        <v>7104</v>
      </c>
      <c r="C17" s="562">
        <v>7167</v>
      </c>
      <c r="D17" s="564">
        <f t="shared" si="0"/>
        <v>8.8682432432432429E-3</v>
      </c>
      <c r="E17" s="561">
        <v>5381</v>
      </c>
      <c r="F17" s="561">
        <v>5444</v>
      </c>
      <c r="G17" s="564">
        <f t="shared" si="1"/>
        <v>1.1707860992380598E-2</v>
      </c>
      <c r="H17" s="561">
        <v>75</v>
      </c>
      <c r="I17" s="561">
        <v>75</v>
      </c>
      <c r="J17" s="564">
        <f t="shared" si="2"/>
        <v>0</v>
      </c>
      <c r="K17" s="561">
        <v>1149</v>
      </c>
      <c r="L17" s="561">
        <v>1149</v>
      </c>
      <c r="M17" s="564">
        <f t="shared" si="5"/>
        <v>0</v>
      </c>
      <c r="N17" s="561">
        <v>399</v>
      </c>
      <c r="O17" s="561">
        <v>399</v>
      </c>
      <c r="P17" s="564">
        <f t="shared" si="3"/>
        <v>0</v>
      </c>
      <c r="Q17" s="561">
        <v>100</v>
      </c>
      <c r="R17" s="562">
        <v>100</v>
      </c>
      <c r="S17" s="231">
        <f t="shared" si="4"/>
        <v>0</v>
      </c>
      <c r="T17" s="105"/>
    </row>
    <row r="18" spans="1:20" s="347" customFormat="1">
      <c r="A18" s="560" t="s">
        <v>519</v>
      </c>
      <c r="B18" s="561">
        <v>934</v>
      </c>
      <c r="C18" s="562">
        <v>932</v>
      </c>
      <c r="D18" s="564">
        <f t="shared" si="0"/>
        <v>-2.1413276231263384E-3</v>
      </c>
      <c r="E18" s="561">
        <v>590</v>
      </c>
      <c r="F18" s="561">
        <v>588</v>
      </c>
      <c r="G18" s="564">
        <f t="shared" si="1"/>
        <v>-3.3898305084745762E-3</v>
      </c>
      <c r="H18" s="561">
        <v>38</v>
      </c>
      <c r="I18" s="561">
        <v>38</v>
      </c>
      <c r="J18" s="564">
        <f t="shared" si="2"/>
        <v>0</v>
      </c>
      <c r="K18" s="561">
        <v>203</v>
      </c>
      <c r="L18" s="561">
        <v>203</v>
      </c>
      <c r="M18" s="564">
        <f t="shared" si="5"/>
        <v>0</v>
      </c>
      <c r="N18" s="561">
        <v>46</v>
      </c>
      <c r="O18" s="561">
        <v>46</v>
      </c>
      <c r="P18" s="564">
        <f t="shared" si="3"/>
        <v>0</v>
      </c>
      <c r="Q18" s="561">
        <v>57</v>
      </c>
      <c r="R18" s="562">
        <v>57</v>
      </c>
      <c r="S18" s="231">
        <f t="shared" si="4"/>
        <v>0</v>
      </c>
      <c r="T18" s="105"/>
    </row>
    <row r="19" spans="1:20" s="347" customFormat="1">
      <c r="A19" s="560" t="s">
        <v>520</v>
      </c>
      <c r="B19" s="561">
        <v>6813</v>
      </c>
      <c r="C19" s="562">
        <v>6922</v>
      </c>
      <c r="D19" s="564">
        <f t="shared" si="0"/>
        <v>1.5998825774255102E-2</v>
      </c>
      <c r="E19" s="561">
        <v>5240</v>
      </c>
      <c r="F19" s="561">
        <v>5349</v>
      </c>
      <c r="G19" s="564">
        <f t="shared" si="1"/>
        <v>2.080152671755725E-2</v>
      </c>
      <c r="H19" s="561">
        <v>139</v>
      </c>
      <c r="I19" s="561">
        <v>139</v>
      </c>
      <c r="J19" s="564">
        <f t="shared" si="2"/>
        <v>0</v>
      </c>
      <c r="K19" s="561">
        <v>482</v>
      </c>
      <c r="L19" s="561">
        <v>482</v>
      </c>
      <c r="M19" s="564">
        <f t="shared" si="5"/>
        <v>0</v>
      </c>
      <c r="N19" s="561">
        <v>562</v>
      </c>
      <c r="O19" s="561">
        <v>562</v>
      </c>
      <c r="P19" s="564">
        <f t="shared" si="3"/>
        <v>0</v>
      </c>
      <c r="Q19" s="561">
        <v>390</v>
      </c>
      <c r="R19" s="562">
        <v>390</v>
      </c>
      <c r="S19" s="231">
        <f t="shared" si="4"/>
        <v>0</v>
      </c>
      <c r="T19" s="105"/>
    </row>
    <row r="20" spans="1:20" ht="15.75" thickBot="1">
      <c r="A20" s="205" t="s">
        <v>333</v>
      </c>
      <c r="B20" s="338">
        <v>61077</v>
      </c>
      <c r="C20" s="342">
        <v>60713</v>
      </c>
      <c r="D20" s="343">
        <f t="shared" si="0"/>
        <v>-5.9596902270903944E-3</v>
      </c>
      <c r="E20" s="342">
        <v>49543</v>
      </c>
      <c r="F20" s="342">
        <v>49480</v>
      </c>
      <c r="G20" s="343">
        <f t="shared" si="1"/>
        <v>-1.2716226308459317E-3</v>
      </c>
      <c r="H20" s="342">
        <v>943</v>
      </c>
      <c r="I20" s="342">
        <v>943</v>
      </c>
      <c r="J20" s="343">
        <f t="shared" si="2"/>
        <v>0</v>
      </c>
      <c r="K20" s="342">
        <v>1920</v>
      </c>
      <c r="L20" s="342">
        <v>1884</v>
      </c>
      <c r="M20" s="343">
        <f t="shared" si="5"/>
        <v>-1.8749999999999999E-2</v>
      </c>
      <c r="N20" s="342">
        <v>1777</v>
      </c>
      <c r="O20" s="342">
        <v>1412</v>
      </c>
      <c r="P20" s="343">
        <f t="shared" si="3"/>
        <v>-0.20540236353404615</v>
      </c>
      <c r="Q20" s="342">
        <v>6894</v>
      </c>
      <c r="R20" s="342">
        <v>6994</v>
      </c>
      <c r="S20" s="231">
        <f t="shared" si="4"/>
        <v>1.4505366985784741E-2</v>
      </c>
      <c r="T20" s="83"/>
    </row>
    <row r="21" spans="1:20" ht="15.75" thickBot="1">
      <c r="A21" s="206" t="s">
        <v>9</v>
      </c>
      <c r="B21" s="337">
        <f>SUM(B5:B20)</f>
        <v>315531</v>
      </c>
      <c r="C21" s="339">
        <f>SUM(C5:C20)</f>
        <v>320643</v>
      </c>
      <c r="D21" s="340">
        <f t="shared" si="0"/>
        <v>1.6201260731909067E-2</v>
      </c>
      <c r="E21" s="337">
        <f t="shared" ref="E21:F21" si="6">SUM(E5:E20)</f>
        <v>211841</v>
      </c>
      <c r="F21" s="339">
        <f t="shared" si="6"/>
        <v>215572</v>
      </c>
      <c r="G21" s="340">
        <f t="shared" si="1"/>
        <v>1.7612265803125929E-2</v>
      </c>
      <c r="H21" s="337">
        <f t="shared" ref="H21:I21" si="7">SUM(H5:H20)</f>
        <v>7430</v>
      </c>
      <c r="I21" s="339">
        <f t="shared" si="7"/>
        <v>7436</v>
      </c>
      <c r="J21" s="340">
        <f t="shared" si="2"/>
        <v>8.0753701211305523E-4</v>
      </c>
      <c r="K21" s="337">
        <f t="shared" ref="K21:L21" si="8">SUM(K5:K20)</f>
        <v>33037</v>
      </c>
      <c r="L21" s="339">
        <f t="shared" si="8"/>
        <v>33320</v>
      </c>
      <c r="M21" s="340">
        <f t="shared" si="5"/>
        <v>8.566153101068499E-3</v>
      </c>
      <c r="N21" s="337">
        <f t="shared" ref="N21:O21" si="9">SUM(N5:N20)</f>
        <v>48518</v>
      </c>
      <c r="O21" s="339">
        <f t="shared" si="9"/>
        <v>49510</v>
      </c>
      <c r="P21" s="340">
        <f t="shared" si="3"/>
        <v>2.0446020033801887E-2</v>
      </c>
      <c r="Q21" s="337">
        <f t="shared" ref="Q21:R21" si="10">SUM(Q5:Q20)</f>
        <v>14705</v>
      </c>
      <c r="R21" s="341">
        <f t="shared" si="10"/>
        <v>14805</v>
      </c>
      <c r="S21" s="232">
        <f t="shared" si="4"/>
        <v>6.8004080244814689E-3</v>
      </c>
      <c r="T21" s="83"/>
    </row>
    <row r="22" spans="1:20">
      <c r="A22" s="717" t="s">
        <v>191</v>
      </c>
      <c r="B22" s="718"/>
      <c r="C22" s="718"/>
      <c r="D22" s="718"/>
      <c r="E22" s="718"/>
      <c r="F22" s="718"/>
      <c r="G22" s="718"/>
      <c r="H22" s="718"/>
      <c r="I22" s="718"/>
      <c r="J22" s="718"/>
      <c r="K22" s="718"/>
      <c r="L22" s="718"/>
      <c r="M22" s="718"/>
      <c r="N22" s="718"/>
      <c r="O22" s="718"/>
      <c r="P22" s="259"/>
      <c r="R22" s="116"/>
      <c r="S22" s="116"/>
    </row>
    <row r="23" spans="1:20" s="347" customFormat="1">
      <c r="A23" s="558"/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9"/>
    </row>
    <row r="24" spans="1:20" s="116" customFormat="1" ht="21.75" customHeight="1">
      <c r="A24" s="154"/>
    </row>
    <row r="25" spans="1:20" s="116" customFormat="1" ht="19.5" thickBot="1">
      <c r="A25" s="429" t="s">
        <v>218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131"/>
      <c r="O25" s="132"/>
    </row>
    <row r="26" spans="1:20" s="116" customFormat="1" ht="26.25" customHeight="1" thickBot="1">
      <c r="A26" s="719" t="s">
        <v>213</v>
      </c>
      <c r="B26" s="720"/>
      <c r="C26" s="720"/>
      <c r="D26" s="720"/>
      <c r="E26" s="720"/>
      <c r="F26" s="720"/>
      <c r="G26" s="720"/>
      <c r="H26" s="720"/>
      <c r="I26" s="720"/>
      <c r="J26" s="720"/>
      <c r="K26" s="720"/>
      <c r="L26" s="720"/>
      <c r="M26" s="721"/>
      <c r="N26" s="131"/>
      <c r="O26" s="132"/>
    </row>
    <row r="27" spans="1:20" s="116" customFormat="1" ht="45.75" thickBot="1">
      <c r="A27" s="209" t="s">
        <v>200</v>
      </c>
      <c r="B27" s="210" t="s">
        <v>201</v>
      </c>
      <c r="C27" s="211" t="s">
        <v>202</v>
      </c>
      <c r="D27" s="212" t="s">
        <v>203</v>
      </c>
      <c r="E27" s="211" t="s">
        <v>204</v>
      </c>
      <c r="F27" s="211" t="s">
        <v>205</v>
      </c>
      <c r="G27" s="211" t="s">
        <v>206</v>
      </c>
      <c r="H27" s="211" t="s">
        <v>207</v>
      </c>
      <c r="I27" s="211" t="s">
        <v>208</v>
      </c>
      <c r="J27" s="213" t="s">
        <v>209</v>
      </c>
      <c r="K27" s="211" t="s">
        <v>210</v>
      </c>
      <c r="L27" s="211" t="s">
        <v>211</v>
      </c>
      <c r="M27" s="213" t="s">
        <v>212</v>
      </c>
      <c r="N27" s="131"/>
      <c r="O27" s="132"/>
    </row>
    <row r="28" spans="1:20" s="116" customFormat="1" ht="35.25" customHeight="1" thickBot="1">
      <c r="A28" s="563" t="s">
        <v>505</v>
      </c>
      <c r="B28" s="348">
        <v>315531</v>
      </c>
      <c r="C28" s="348">
        <v>289391</v>
      </c>
      <c r="D28" s="348">
        <v>26140</v>
      </c>
      <c r="E28" s="348">
        <v>9836</v>
      </c>
      <c r="F28" s="348">
        <v>419</v>
      </c>
      <c r="G28" s="348">
        <v>3884</v>
      </c>
      <c r="H28" s="348">
        <v>892</v>
      </c>
      <c r="I28" s="348">
        <v>4790</v>
      </c>
      <c r="J28" s="348">
        <v>6319</v>
      </c>
      <c r="K28" s="349">
        <v>8.284447486934722E-2</v>
      </c>
      <c r="L28" s="349">
        <v>2.4E-2</v>
      </c>
      <c r="M28" s="349">
        <v>7.0000000000000007E-2</v>
      </c>
      <c r="N28" s="131"/>
      <c r="O28" s="132"/>
    </row>
    <row r="29" spans="1:20" s="347" customFormat="1" ht="35.25" customHeight="1" thickBot="1">
      <c r="A29" s="566" t="s">
        <v>1382</v>
      </c>
      <c r="B29" s="348">
        <v>949</v>
      </c>
      <c r="C29" s="348">
        <v>849</v>
      </c>
      <c r="D29" s="348">
        <v>100</v>
      </c>
      <c r="E29" s="348">
        <v>8</v>
      </c>
      <c r="F29" s="348">
        <v>3</v>
      </c>
      <c r="G29" s="348">
        <v>18</v>
      </c>
      <c r="H29" s="348">
        <v>3</v>
      </c>
      <c r="I29" s="348">
        <v>31</v>
      </c>
      <c r="J29" s="348">
        <v>37</v>
      </c>
      <c r="K29" s="349">
        <v>0.10537407797681771</v>
      </c>
      <c r="L29" s="349">
        <v>2.7000000000000003E-2</v>
      </c>
      <c r="M29" s="349">
        <v>3.7000000000000005E-2</v>
      </c>
      <c r="N29" s="131"/>
      <c r="O29" s="132"/>
    </row>
    <row r="30" spans="1:20" s="116" customFormat="1" ht="30" customHeight="1" thickBot="1">
      <c r="A30" s="566" t="s">
        <v>1383</v>
      </c>
      <c r="B30" s="348">
        <v>117</v>
      </c>
      <c r="C30" s="348">
        <v>63</v>
      </c>
      <c r="D30" s="348">
        <v>54</v>
      </c>
      <c r="E30" s="348">
        <v>19</v>
      </c>
      <c r="F30" s="348">
        <v>1</v>
      </c>
      <c r="G30" s="348">
        <v>0</v>
      </c>
      <c r="H30" s="348">
        <v>0</v>
      </c>
      <c r="I30" s="348">
        <v>33</v>
      </c>
      <c r="J30" s="348">
        <v>1</v>
      </c>
      <c r="K30" s="349">
        <v>0.46153846153846156</v>
      </c>
      <c r="L30" s="349">
        <v>0</v>
      </c>
      <c r="M30" s="349">
        <v>0.311</v>
      </c>
      <c r="N30" s="131"/>
      <c r="O30" s="132"/>
      <c r="S30" s="82"/>
    </row>
    <row r="31" spans="1:20" s="116" customFormat="1" ht="21.75" customHeight="1" thickBot="1">
      <c r="A31" s="566" t="s">
        <v>1384</v>
      </c>
      <c r="B31" s="348">
        <v>351</v>
      </c>
      <c r="C31" s="348">
        <v>342</v>
      </c>
      <c r="D31" s="348">
        <v>9</v>
      </c>
      <c r="E31" s="348">
        <v>4</v>
      </c>
      <c r="F31" s="348">
        <v>0</v>
      </c>
      <c r="G31" s="348">
        <v>2</v>
      </c>
      <c r="H31" s="348">
        <v>0</v>
      </c>
      <c r="I31" s="348">
        <v>2</v>
      </c>
      <c r="J31" s="348">
        <v>1</v>
      </c>
      <c r="K31" s="349">
        <v>2.564102564102564E-2</v>
      </c>
      <c r="L31" s="349">
        <v>9.0000000000000011E-3</v>
      </c>
      <c r="M31" s="349">
        <v>3.1E-2</v>
      </c>
      <c r="N31" s="131"/>
      <c r="O31" s="132"/>
      <c r="S31" s="82"/>
    </row>
    <row r="32" spans="1:20" s="572" customFormat="1" ht="26.25" customHeight="1" thickBot="1">
      <c r="A32" s="567" t="s">
        <v>1385</v>
      </c>
      <c r="B32" s="568">
        <v>37</v>
      </c>
      <c r="C32" s="568">
        <v>34</v>
      </c>
      <c r="D32" s="568">
        <v>3</v>
      </c>
      <c r="E32" s="568">
        <v>2</v>
      </c>
      <c r="F32" s="568">
        <v>0</v>
      </c>
      <c r="G32" s="568">
        <v>1</v>
      </c>
      <c r="H32" s="568">
        <v>0</v>
      </c>
      <c r="I32" s="568">
        <v>0</v>
      </c>
      <c r="J32" s="568">
        <v>0</v>
      </c>
      <c r="K32" s="569">
        <v>8.1081081081081086E-2</v>
      </c>
      <c r="L32" s="569">
        <v>4.2999999999999997E-2</v>
      </c>
      <c r="M32" s="569">
        <v>0.14300000000000002</v>
      </c>
      <c r="N32" s="570"/>
      <c r="O32" s="571"/>
    </row>
    <row r="33" spans="1:19" s="116" customFormat="1" ht="21" customHeight="1" thickBot="1">
      <c r="A33" s="566" t="s">
        <v>1386</v>
      </c>
      <c r="B33" s="348">
        <v>531</v>
      </c>
      <c r="C33" s="348">
        <v>480</v>
      </c>
      <c r="D33" s="348">
        <v>51</v>
      </c>
      <c r="E33" s="348">
        <v>24</v>
      </c>
      <c r="F33" s="348">
        <v>1</v>
      </c>
      <c r="G33" s="348">
        <v>4</v>
      </c>
      <c r="H33" s="348">
        <v>1</v>
      </c>
      <c r="I33" s="348">
        <v>1</v>
      </c>
      <c r="J33" s="348">
        <v>20</v>
      </c>
      <c r="K33" s="349">
        <v>9.6045197740112997E-2</v>
      </c>
      <c r="L33" s="349">
        <v>0.02</v>
      </c>
      <c r="M33" s="349">
        <v>7.8E-2</v>
      </c>
      <c r="N33" s="131"/>
      <c r="O33" s="132"/>
      <c r="S33" s="82"/>
    </row>
    <row r="34" spans="1:19" ht="15.75" thickBot="1">
      <c r="A34" s="566" t="s">
        <v>1387</v>
      </c>
      <c r="B34" s="348">
        <v>128</v>
      </c>
      <c r="C34" s="348">
        <v>113</v>
      </c>
      <c r="D34" s="348">
        <v>15</v>
      </c>
      <c r="E34" s="348">
        <v>6</v>
      </c>
      <c r="F34" s="348">
        <v>0</v>
      </c>
      <c r="G34" s="348">
        <v>0</v>
      </c>
      <c r="H34" s="348">
        <v>0</v>
      </c>
      <c r="I34" s="348">
        <v>0</v>
      </c>
      <c r="J34" s="348">
        <v>9</v>
      </c>
      <c r="K34" s="349">
        <v>0.1171875</v>
      </c>
      <c r="L34" s="349">
        <v>0</v>
      </c>
      <c r="M34" s="349">
        <v>8.5000000000000006E-2</v>
      </c>
      <c r="N34" s="131"/>
      <c r="O34" s="132"/>
      <c r="P34" s="116"/>
      <c r="Q34" s="116"/>
      <c r="R34" s="116"/>
    </row>
    <row r="35" spans="1:19" ht="15.75" thickBot="1">
      <c r="A35" s="566" t="s">
        <v>1388</v>
      </c>
      <c r="B35" s="348">
        <v>680</v>
      </c>
      <c r="C35" s="348">
        <v>639</v>
      </c>
      <c r="D35" s="348">
        <v>41</v>
      </c>
      <c r="E35" s="348">
        <v>7</v>
      </c>
      <c r="F35" s="348">
        <v>0</v>
      </c>
      <c r="G35" s="348">
        <v>7</v>
      </c>
      <c r="H35" s="348">
        <v>0</v>
      </c>
      <c r="I35" s="348">
        <v>0</v>
      </c>
      <c r="J35" s="348">
        <v>27</v>
      </c>
      <c r="K35" s="349">
        <v>6.0294117647058824E-2</v>
      </c>
      <c r="L35" s="349">
        <v>1.6E-2</v>
      </c>
      <c r="M35" s="349">
        <v>3.2000000000000001E-2</v>
      </c>
      <c r="N35" s="131"/>
      <c r="O35" s="132"/>
      <c r="P35" s="116"/>
      <c r="Q35" s="116"/>
      <c r="R35" s="116"/>
    </row>
    <row r="36" spans="1:19" ht="15.75" thickBot="1">
      <c r="A36" s="566" t="s">
        <v>1389</v>
      </c>
      <c r="B36" s="348">
        <v>167</v>
      </c>
      <c r="C36" s="348">
        <v>154</v>
      </c>
      <c r="D36" s="348">
        <v>13</v>
      </c>
      <c r="E36" s="348">
        <v>1</v>
      </c>
      <c r="F36" s="348">
        <v>0</v>
      </c>
      <c r="G36" s="348">
        <v>2</v>
      </c>
      <c r="H36" s="348">
        <v>1</v>
      </c>
      <c r="I36" s="348">
        <v>4</v>
      </c>
      <c r="J36" s="348">
        <v>5</v>
      </c>
      <c r="K36" s="349">
        <v>7.7844311377245512E-2</v>
      </c>
      <c r="L36" s="349">
        <v>0.02</v>
      </c>
      <c r="M36" s="349">
        <v>1.7000000000000001E-2</v>
      </c>
      <c r="N36" s="131"/>
      <c r="O36" s="132"/>
      <c r="P36" s="116"/>
      <c r="Q36" s="116"/>
      <c r="R36" s="116"/>
    </row>
    <row r="37" spans="1:19" s="572" customFormat="1" ht="23.25" customHeight="1" thickBot="1">
      <c r="A37" s="574" t="s">
        <v>1390</v>
      </c>
      <c r="B37" s="350">
        <v>35306</v>
      </c>
      <c r="C37" s="350">
        <v>33419</v>
      </c>
      <c r="D37" s="350">
        <v>1887</v>
      </c>
      <c r="E37" s="350">
        <v>858</v>
      </c>
      <c r="F37" s="350">
        <v>34</v>
      </c>
      <c r="G37" s="350">
        <v>487</v>
      </c>
      <c r="H37" s="350">
        <v>95</v>
      </c>
      <c r="I37" s="350">
        <v>80</v>
      </c>
      <c r="J37" s="350">
        <v>333</v>
      </c>
      <c r="K37" s="351">
        <v>5.3447006174587891E-2</v>
      </c>
      <c r="L37" s="351">
        <v>2.3E-2</v>
      </c>
      <c r="M37" s="351">
        <v>6.4000000000000001E-2</v>
      </c>
      <c r="N37" s="570"/>
      <c r="O37" s="571"/>
    </row>
    <row r="38" spans="1:19" ht="21" customHeight="1" thickBot="1">
      <c r="A38" s="574" t="s">
        <v>1391</v>
      </c>
      <c r="B38" s="350">
        <v>4344</v>
      </c>
      <c r="C38" s="350">
        <v>3896</v>
      </c>
      <c r="D38" s="350">
        <v>448</v>
      </c>
      <c r="E38" s="350">
        <v>176</v>
      </c>
      <c r="F38" s="350">
        <v>7</v>
      </c>
      <c r="G38" s="350">
        <v>79</v>
      </c>
      <c r="H38" s="350">
        <v>16</v>
      </c>
      <c r="I38" s="350">
        <v>24</v>
      </c>
      <c r="J38" s="350">
        <v>146</v>
      </c>
      <c r="K38" s="351">
        <v>0.10313075506445672</v>
      </c>
      <c r="L38" s="351">
        <v>3.7999999999999999E-2</v>
      </c>
      <c r="M38" s="351">
        <v>8.4000000000000005E-2</v>
      </c>
      <c r="N38" s="131"/>
      <c r="O38" s="132"/>
      <c r="P38" s="116"/>
      <c r="Q38" s="116"/>
      <c r="R38" s="116"/>
    </row>
    <row r="39" spans="1:19" s="347" customFormat="1" ht="21" customHeight="1" thickBot="1">
      <c r="A39" s="566" t="s">
        <v>1392</v>
      </c>
      <c r="B39" s="348">
        <v>395</v>
      </c>
      <c r="C39" s="348">
        <v>379</v>
      </c>
      <c r="D39" s="348">
        <v>16</v>
      </c>
      <c r="E39" s="348">
        <v>8</v>
      </c>
      <c r="F39" s="348">
        <v>1</v>
      </c>
      <c r="G39" s="348">
        <v>0</v>
      </c>
      <c r="H39" s="348">
        <v>0</v>
      </c>
      <c r="I39" s="348">
        <v>0</v>
      </c>
      <c r="J39" s="348">
        <v>7</v>
      </c>
      <c r="K39" s="349">
        <v>4.0506329113924051E-2</v>
      </c>
      <c r="L39" s="349">
        <v>0</v>
      </c>
      <c r="M39" s="349">
        <v>4.4000000000000004E-2</v>
      </c>
      <c r="N39" s="131"/>
      <c r="O39" s="132"/>
    </row>
    <row r="40" spans="1:19" s="347" customFormat="1" ht="21" customHeight="1" thickBot="1">
      <c r="A40" s="566" t="s">
        <v>1393</v>
      </c>
      <c r="B40" s="348">
        <v>667</v>
      </c>
      <c r="C40" s="348">
        <v>629</v>
      </c>
      <c r="D40" s="348">
        <v>38</v>
      </c>
      <c r="E40" s="348">
        <v>12</v>
      </c>
      <c r="F40" s="348">
        <v>0</v>
      </c>
      <c r="G40" s="348">
        <v>5</v>
      </c>
      <c r="H40" s="348">
        <v>0</v>
      </c>
      <c r="I40" s="348">
        <v>5</v>
      </c>
      <c r="J40" s="348">
        <v>16</v>
      </c>
      <c r="K40" s="349">
        <v>5.6971514242878558E-2</v>
      </c>
      <c r="L40" s="349">
        <v>1.2E-2</v>
      </c>
      <c r="M40" s="349">
        <v>5.5E-2</v>
      </c>
      <c r="N40" s="131"/>
      <c r="O40" s="132"/>
    </row>
    <row r="41" spans="1:19" s="347" customFormat="1" ht="21" customHeight="1" thickBot="1">
      <c r="A41" s="585" t="s">
        <v>1394</v>
      </c>
      <c r="B41" s="350">
        <v>2096</v>
      </c>
      <c r="C41" s="350">
        <v>1920</v>
      </c>
      <c r="D41" s="350">
        <v>176</v>
      </c>
      <c r="E41" s="350">
        <v>34</v>
      </c>
      <c r="F41" s="350">
        <v>0</v>
      </c>
      <c r="G41" s="350">
        <v>16</v>
      </c>
      <c r="H41" s="350">
        <v>4</v>
      </c>
      <c r="I41" s="350">
        <v>4</v>
      </c>
      <c r="J41" s="350">
        <v>118</v>
      </c>
      <c r="K41" s="351">
        <v>8.3969465648854963E-2</v>
      </c>
      <c r="L41" s="351">
        <v>1.6E-2</v>
      </c>
      <c r="M41" s="351">
        <v>3.6000000000000004E-2</v>
      </c>
      <c r="N41" s="131"/>
      <c r="O41" s="132"/>
    </row>
    <row r="42" spans="1:19" s="347" customFormat="1" ht="21" customHeight="1" thickBot="1">
      <c r="A42" s="566" t="s">
        <v>1395</v>
      </c>
      <c r="B42" s="348">
        <v>101</v>
      </c>
      <c r="C42" s="348">
        <v>97</v>
      </c>
      <c r="D42" s="348">
        <v>4</v>
      </c>
      <c r="E42" s="348">
        <v>0</v>
      </c>
      <c r="F42" s="348">
        <v>0</v>
      </c>
      <c r="G42" s="348">
        <v>0</v>
      </c>
      <c r="H42" s="348">
        <v>2</v>
      </c>
      <c r="I42" s="348">
        <v>1</v>
      </c>
      <c r="J42" s="348">
        <v>1</v>
      </c>
      <c r="K42" s="349">
        <v>3.9603960396039604E-2</v>
      </c>
      <c r="L42" s="349">
        <v>0</v>
      </c>
      <c r="M42" s="349">
        <v>0</v>
      </c>
      <c r="N42" s="131"/>
      <c r="O42" s="132"/>
    </row>
    <row r="43" spans="1:19" s="347" customFormat="1" ht="21" customHeight="1" thickBot="1">
      <c r="A43" s="585" t="s">
        <v>1396</v>
      </c>
      <c r="B43" s="350">
        <v>1842</v>
      </c>
      <c r="C43" s="350">
        <v>1723</v>
      </c>
      <c r="D43" s="350">
        <v>119</v>
      </c>
      <c r="E43" s="350">
        <v>34</v>
      </c>
      <c r="F43" s="350">
        <v>0</v>
      </c>
      <c r="G43" s="350">
        <v>30</v>
      </c>
      <c r="H43" s="350">
        <v>3</v>
      </c>
      <c r="I43" s="350">
        <v>5</v>
      </c>
      <c r="J43" s="350">
        <v>47</v>
      </c>
      <c r="K43" s="351">
        <v>6.4603691639522259E-2</v>
      </c>
      <c r="L43" s="351">
        <v>2.6000000000000002E-2</v>
      </c>
      <c r="M43" s="351">
        <v>5.2000000000000005E-2</v>
      </c>
      <c r="N43" s="131"/>
      <c r="O43" s="132"/>
    </row>
    <row r="44" spans="1:19" s="572" customFormat="1" ht="32.25" customHeight="1" thickBot="1">
      <c r="A44" s="585" t="s">
        <v>1397</v>
      </c>
      <c r="B44" s="350">
        <v>171288</v>
      </c>
      <c r="C44" s="350">
        <v>158349</v>
      </c>
      <c r="D44" s="350">
        <v>12939</v>
      </c>
      <c r="E44" s="350">
        <v>6638</v>
      </c>
      <c r="F44" s="350">
        <v>259</v>
      </c>
      <c r="G44" s="350">
        <v>2071</v>
      </c>
      <c r="H44" s="350">
        <v>419</v>
      </c>
      <c r="I44" s="350">
        <v>449</v>
      </c>
      <c r="J44" s="350">
        <v>3103</v>
      </c>
      <c r="K44" s="351">
        <v>7.553944234272103E-2</v>
      </c>
      <c r="L44" s="351">
        <v>2.6000000000000002E-2</v>
      </c>
      <c r="M44" s="351">
        <v>7.5999999999999998E-2</v>
      </c>
      <c r="N44" s="570"/>
      <c r="O44" s="571"/>
    </row>
    <row r="45" spans="1:19" s="347" customFormat="1" ht="21" customHeight="1" thickBot="1">
      <c r="A45" s="566" t="s">
        <v>1398</v>
      </c>
      <c r="B45" s="348">
        <v>252</v>
      </c>
      <c r="C45" s="348">
        <v>224</v>
      </c>
      <c r="D45" s="348">
        <v>28</v>
      </c>
      <c r="E45" s="348">
        <v>5</v>
      </c>
      <c r="F45" s="348">
        <v>0</v>
      </c>
      <c r="G45" s="348">
        <v>10</v>
      </c>
      <c r="H45" s="348">
        <v>1</v>
      </c>
      <c r="I45" s="348">
        <v>7</v>
      </c>
      <c r="J45" s="348">
        <v>5</v>
      </c>
      <c r="K45" s="349">
        <v>0.1111111111111111</v>
      </c>
      <c r="L45" s="349">
        <v>5.5E-2</v>
      </c>
      <c r="M45" s="349">
        <v>8.5999999999999993E-2</v>
      </c>
      <c r="N45" s="131"/>
      <c r="O45" s="132"/>
    </row>
    <row r="46" spans="1:19" s="347" customFormat="1" ht="21" customHeight="1" thickBot="1">
      <c r="A46" s="585" t="s">
        <v>1399</v>
      </c>
      <c r="B46" s="350">
        <v>1602</v>
      </c>
      <c r="C46" s="350">
        <v>1532</v>
      </c>
      <c r="D46" s="350">
        <v>70</v>
      </c>
      <c r="E46" s="350">
        <v>42</v>
      </c>
      <c r="F46" s="350">
        <v>0</v>
      </c>
      <c r="G46" s="350">
        <v>9</v>
      </c>
      <c r="H46" s="350">
        <v>0</v>
      </c>
      <c r="I46" s="350">
        <v>7</v>
      </c>
      <c r="J46" s="350">
        <v>12</v>
      </c>
      <c r="K46" s="351">
        <v>4.3695380774032462E-2</v>
      </c>
      <c r="L46" s="351">
        <v>1.8000000000000002E-2</v>
      </c>
      <c r="M46" s="351">
        <v>3.9E-2</v>
      </c>
      <c r="N46" s="131"/>
      <c r="O46" s="132"/>
    </row>
    <row r="47" spans="1:19" ht="15.75" thickBot="1">
      <c r="A47" s="585" t="s">
        <v>1400</v>
      </c>
      <c r="B47" s="350">
        <v>3908</v>
      </c>
      <c r="C47" s="350">
        <v>3692</v>
      </c>
      <c r="D47" s="350">
        <v>216</v>
      </c>
      <c r="E47" s="350">
        <v>79</v>
      </c>
      <c r="F47" s="350">
        <v>6</v>
      </c>
      <c r="G47" s="350">
        <v>74</v>
      </c>
      <c r="H47" s="350">
        <v>12</v>
      </c>
      <c r="I47" s="350">
        <v>10</v>
      </c>
      <c r="J47" s="350">
        <v>35</v>
      </c>
      <c r="K47" s="351">
        <v>5.527123848515865E-2</v>
      </c>
      <c r="L47" s="351">
        <v>3.3000000000000002E-2</v>
      </c>
      <c r="M47" s="351">
        <v>4.9000000000000002E-2</v>
      </c>
    </row>
    <row r="48" spans="1:19" ht="15.75" thickBot="1">
      <c r="A48" s="585" t="s">
        <v>1401</v>
      </c>
      <c r="B48" s="350">
        <v>4069</v>
      </c>
      <c r="C48" s="350">
        <v>3822</v>
      </c>
      <c r="D48" s="350">
        <v>247</v>
      </c>
      <c r="E48" s="350">
        <v>90</v>
      </c>
      <c r="F48" s="350">
        <v>2</v>
      </c>
      <c r="G48" s="350">
        <v>73</v>
      </c>
      <c r="H48" s="350">
        <v>7</v>
      </c>
      <c r="I48" s="350">
        <v>10</v>
      </c>
      <c r="J48" s="350">
        <v>65</v>
      </c>
      <c r="K48" s="351">
        <v>6.070287539936102E-2</v>
      </c>
      <c r="L48" s="351">
        <v>2.7999999999999997E-2</v>
      </c>
      <c r="M48" s="351">
        <v>6.5000000000000002E-2</v>
      </c>
    </row>
    <row r="49" spans="1:19" s="572" customFormat="1" ht="24.75" customHeight="1" thickBot="1">
      <c r="A49" s="567" t="s">
        <v>1402</v>
      </c>
      <c r="B49" s="568">
        <v>147</v>
      </c>
      <c r="C49" s="568">
        <v>140</v>
      </c>
      <c r="D49" s="568">
        <v>7</v>
      </c>
      <c r="E49" s="568">
        <v>1</v>
      </c>
      <c r="F49" s="568">
        <v>1</v>
      </c>
      <c r="G49" s="568">
        <v>0</v>
      </c>
      <c r="H49" s="568">
        <v>0</v>
      </c>
      <c r="I49" s="568">
        <v>0</v>
      </c>
      <c r="J49" s="568">
        <v>5</v>
      </c>
      <c r="K49" s="569">
        <v>4.7619047619047616E-2</v>
      </c>
      <c r="L49" s="569">
        <v>0</v>
      </c>
      <c r="M49" s="569">
        <v>1.8000000000000002E-2</v>
      </c>
      <c r="N49" s="573"/>
      <c r="O49" s="573"/>
      <c r="P49" s="573"/>
      <c r="Q49" s="573"/>
      <c r="R49" s="573"/>
      <c r="S49" s="573"/>
    </row>
    <row r="50" spans="1:19" ht="15.75" thickBot="1">
      <c r="A50" s="566" t="s">
        <v>1403</v>
      </c>
      <c r="B50" s="348">
        <v>493</v>
      </c>
      <c r="C50" s="348">
        <v>474</v>
      </c>
      <c r="D50" s="348">
        <v>19</v>
      </c>
      <c r="E50" s="348">
        <v>5</v>
      </c>
      <c r="F50" s="348">
        <v>1</v>
      </c>
      <c r="G50" s="348">
        <v>4</v>
      </c>
      <c r="H50" s="348">
        <v>2</v>
      </c>
      <c r="I50" s="348">
        <v>0</v>
      </c>
      <c r="J50" s="348">
        <v>7</v>
      </c>
      <c r="K50" s="349">
        <v>3.8539553752535496E-2</v>
      </c>
      <c r="L50" s="349">
        <v>1.3999999999999999E-2</v>
      </c>
      <c r="M50" s="349">
        <v>2.6000000000000002E-2</v>
      </c>
    </row>
    <row r="51" spans="1:19" ht="25.5" customHeight="1" thickBot="1">
      <c r="A51" s="566" t="s">
        <v>1404</v>
      </c>
      <c r="B51" s="348">
        <v>268</v>
      </c>
      <c r="C51" s="348">
        <v>241</v>
      </c>
      <c r="D51" s="348">
        <v>27</v>
      </c>
      <c r="E51" s="348">
        <v>3</v>
      </c>
      <c r="F51" s="348">
        <v>0</v>
      </c>
      <c r="G51" s="348">
        <v>2</v>
      </c>
      <c r="H51" s="348">
        <v>0</v>
      </c>
      <c r="I51" s="348">
        <v>4</v>
      </c>
      <c r="J51" s="348">
        <v>18</v>
      </c>
      <c r="K51" s="349">
        <v>0.10074626865671642</v>
      </c>
      <c r="L51" s="349">
        <v>1.4999999999999999E-2</v>
      </c>
      <c r="M51" s="349">
        <v>2.6000000000000002E-2</v>
      </c>
    </row>
    <row r="52" spans="1:19" s="572" customFormat="1" ht="26.25" customHeight="1" thickBot="1">
      <c r="A52" s="567" t="s">
        <v>1405</v>
      </c>
      <c r="B52" s="568">
        <v>1485</v>
      </c>
      <c r="C52" s="568">
        <v>1397</v>
      </c>
      <c r="D52" s="568">
        <v>88</v>
      </c>
      <c r="E52" s="568">
        <v>35</v>
      </c>
      <c r="F52" s="568">
        <v>2</v>
      </c>
      <c r="G52" s="568">
        <v>14</v>
      </c>
      <c r="H52" s="568">
        <v>5</v>
      </c>
      <c r="I52" s="568">
        <v>7</v>
      </c>
      <c r="J52" s="568">
        <v>25</v>
      </c>
      <c r="K52" s="569">
        <v>5.9259259259259262E-2</v>
      </c>
      <c r="L52" s="569">
        <v>1.8000000000000002E-2</v>
      </c>
      <c r="M52" s="569">
        <v>5.2999999999999999E-2</v>
      </c>
    </row>
    <row r="53" spans="1:19" s="137" customFormat="1" ht="15.75" thickBot="1">
      <c r="A53" s="585" t="s">
        <v>1406</v>
      </c>
      <c r="B53" s="350">
        <v>2556</v>
      </c>
      <c r="C53" s="350">
        <v>2424</v>
      </c>
      <c r="D53" s="350">
        <v>132</v>
      </c>
      <c r="E53" s="350">
        <v>58</v>
      </c>
      <c r="F53" s="350">
        <v>1</v>
      </c>
      <c r="G53" s="350">
        <v>21</v>
      </c>
      <c r="H53" s="350">
        <v>3</v>
      </c>
      <c r="I53" s="350">
        <v>4</v>
      </c>
      <c r="J53" s="350">
        <v>45</v>
      </c>
      <c r="K53" s="351">
        <v>5.1643192488262914E-2</v>
      </c>
      <c r="L53" s="351">
        <v>1.9E-2</v>
      </c>
      <c r="M53" s="351">
        <v>4.0999999999999995E-2</v>
      </c>
      <c r="N53" s="82"/>
      <c r="O53" s="82"/>
      <c r="P53" s="82"/>
      <c r="Q53" s="82"/>
      <c r="R53" s="82"/>
      <c r="S53" s="82"/>
    </row>
    <row r="54" spans="1:19" ht="15.75" thickBot="1">
      <c r="A54" s="566" t="s">
        <v>1407</v>
      </c>
      <c r="B54" s="348">
        <v>427</v>
      </c>
      <c r="C54" s="348">
        <v>383</v>
      </c>
      <c r="D54" s="348">
        <v>44</v>
      </c>
      <c r="E54" s="348">
        <v>18</v>
      </c>
      <c r="F54" s="348">
        <v>1</v>
      </c>
      <c r="G54" s="348">
        <v>9</v>
      </c>
      <c r="H54" s="348">
        <v>5</v>
      </c>
      <c r="I54" s="348">
        <v>5</v>
      </c>
      <c r="J54" s="348">
        <v>6</v>
      </c>
      <c r="K54" s="349">
        <v>0.10304449648711944</v>
      </c>
      <c r="L54" s="349">
        <v>3.1E-2</v>
      </c>
      <c r="M54" s="349">
        <v>0.14400000000000002</v>
      </c>
    </row>
    <row r="55" spans="1:19" ht="15.75" thickBot="1">
      <c r="A55" s="566" t="s">
        <v>1408</v>
      </c>
      <c r="B55" s="348">
        <v>48</v>
      </c>
      <c r="C55" s="348">
        <v>42</v>
      </c>
      <c r="D55" s="348">
        <v>6</v>
      </c>
      <c r="E55" s="348">
        <v>1</v>
      </c>
      <c r="F55" s="348">
        <v>0</v>
      </c>
      <c r="G55" s="348">
        <v>0</v>
      </c>
      <c r="H55" s="348">
        <v>0</v>
      </c>
      <c r="I55" s="348">
        <v>0</v>
      </c>
      <c r="J55" s="348">
        <v>5</v>
      </c>
      <c r="K55" s="349">
        <v>0.125</v>
      </c>
      <c r="L55" s="349">
        <v>0</v>
      </c>
      <c r="M55" s="349">
        <v>6.7000000000000004E-2</v>
      </c>
    </row>
    <row r="56" spans="1:19" ht="15.75" thickBot="1">
      <c r="A56" s="566" t="s">
        <v>1409</v>
      </c>
      <c r="B56" s="348">
        <v>2266</v>
      </c>
      <c r="C56" s="348">
        <v>2121</v>
      </c>
      <c r="D56" s="348">
        <v>145</v>
      </c>
      <c r="E56" s="348">
        <v>43</v>
      </c>
      <c r="F56" s="348">
        <v>3</v>
      </c>
      <c r="G56" s="348">
        <v>32</v>
      </c>
      <c r="H56" s="348">
        <v>13</v>
      </c>
      <c r="I56" s="348">
        <v>22</v>
      </c>
      <c r="J56" s="348">
        <v>32</v>
      </c>
      <c r="K56" s="349">
        <v>6.3989408649602827E-2</v>
      </c>
      <c r="L56" s="349">
        <v>0.02</v>
      </c>
      <c r="M56" s="349">
        <v>6.7000000000000004E-2</v>
      </c>
    </row>
    <row r="57" spans="1:19" s="565" customFormat="1" ht="15.75" thickBot="1">
      <c r="A57" s="585" t="s">
        <v>1410</v>
      </c>
      <c r="B57" s="350">
        <v>2231</v>
      </c>
      <c r="C57" s="350">
        <v>2068</v>
      </c>
      <c r="D57" s="350">
        <v>163</v>
      </c>
      <c r="E57" s="350">
        <v>124</v>
      </c>
      <c r="F57" s="350">
        <v>4</v>
      </c>
      <c r="G57" s="350">
        <v>7</v>
      </c>
      <c r="H57" s="350">
        <v>17</v>
      </c>
      <c r="I57" s="350">
        <v>1</v>
      </c>
      <c r="J57" s="350">
        <v>10</v>
      </c>
      <c r="K57" s="351">
        <v>7.3061407440609585E-2</v>
      </c>
      <c r="L57" s="351">
        <v>8.0000000000000002E-3</v>
      </c>
      <c r="M57" s="351">
        <v>9.5000000000000001E-2</v>
      </c>
    </row>
    <row r="58" spans="1:19" s="565" customFormat="1" ht="15.75" thickBot="1">
      <c r="A58" s="585" t="s">
        <v>1411</v>
      </c>
      <c r="B58" s="350">
        <v>3494</v>
      </c>
      <c r="C58" s="350">
        <v>3297</v>
      </c>
      <c r="D58" s="350">
        <v>197</v>
      </c>
      <c r="E58" s="350">
        <v>69</v>
      </c>
      <c r="F58" s="350">
        <v>13</v>
      </c>
      <c r="G58" s="350">
        <v>20</v>
      </c>
      <c r="H58" s="350">
        <v>8</v>
      </c>
      <c r="I58" s="350">
        <v>6</v>
      </c>
      <c r="J58" s="350">
        <v>81</v>
      </c>
      <c r="K58" s="351">
        <v>5.6382369776760158E-2</v>
      </c>
      <c r="L58" s="351">
        <v>1.3000000000000001E-2</v>
      </c>
      <c r="M58" s="351">
        <v>3.7000000000000005E-2</v>
      </c>
    </row>
    <row r="59" spans="1:19" s="565" customFormat="1" ht="15.75" thickBot="1">
      <c r="A59" s="566" t="s">
        <v>1412</v>
      </c>
      <c r="B59" s="348">
        <v>91</v>
      </c>
      <c r="C59" s="348">
        <v>81</v>
      </c>
      <c r="D59" s="348">
        <v>10</v>
      </c>
      <c r="E59" s="348">
        <v>4</v>
      </c>
      <c r="F59" s="348">
        <v>1</v>
      </c>
      <c r="G59" s="348">
        <v>0</v>
      </c>
      <c r="H59" s="348">
        <v>1</v>
      </c>
      <c r="I59" s="348">
        <v>0</v>
      </c>
      <c r="J59" s="348">
        <v>4</v>
      </c>
      <c r="K59" s="349">
        <v>0.10989010989010989</v>
      </c>
      <c r="L59" s="349">
        <v>0</v>
      </c>
      <c r="M59" s="349">
        <v>8.900000000000001E-2</v>
      </c>
    </row>
    <row r="60" spans="1:19" s="565" customFormat="1" ht="15.75" thickBot="1">
      <c r="A60" s="585" t="s">
        <v>1413</v>
      </c>
      <c r="B60" s="350">
        <v>6867</v>
      </c>
      <c r="C60" s="350">
        <v>6569</v>
      </c>
      <c r="D60" s="350">
        <v>298</v>
      </c>
      <c r="E60" s="350">
        <v>105</v>
      </c>
      <c r="F60" s="350">
        <v>10</v>
      </c>
      <c r="G60" s="350">
        <v>72</v>
      </c>
      <c r="H60" s="350">
        <v>16</v>
      </c>
      <c r="I60" s="350">
        <v>15</v>
      </c>
      <c r="J60" s="350">
        <v>80</v>
      </c>
      <c r="K60" s="351">
        <v>4.3395951652832387E-2</v>
      </c>
      <c r="L60" s="351">
        <v>1.8000000000000002E-2</v>
      </c>
      <c r="M60" s="351">
        <v>3.7000000000000005E-2</v>
      </c>
    </row>
    <row r="61" spans="1:19" s="565" customFormat="1" ht="15.75" thickBot="1">
      <c r="A61" s="566" t="s">
        <v>1414</v>
      </c>
      <c r="B61" s="348">
        <v>918</v>
      </c>
      <c r="C61" s="348">
        <v>845</v>
      </c>
      <c r="D61" s="348">
        <v>73</v>
      </c>
      <c r="E61" s="348">
        <v>37</v>
      </c>
      <c r="F61" s="348">
        <v>1</v>
      </c>
      <c r="G61" s="348">
        <v>18</v>
      </c>
      <c r="H61" s="348">
        <v>5</v>
      </c>
      <c r="I61" s="348">
        <v>0</v>
      </c>
      <c r="J61" s="348">
        <v>12</v>
      </c>
      <c r="K61" s="349">
        <v>7.9520697167755991E-2</v>
      </c>
      <c r="L61" s="349">
        <v>3.4000000000000002E-2</v>
      </c>
      <c r="M61" s="349">
        <v>9.9000000000000005E-2</v>
      </c>
    </row>
    <row r="62" spans="1:19" s="565" customFormat="1" ht="15.75" thickBot="1">
      <c r="A62" s="585" t="s">
        <v>1415</v>
      </c>
      <c r="B62" s="350">
        <v>7104</v>
      </c>
      <c r="C62" s="350">
        <v>6659</v>
      </c>
      <c r="D62" s="350">
        <v>445</v>
      </c>
      <c r="E62" s="350">
        <v>158</v>
      </c>
      <c r="F62" s="350">
        <v>13</v>
      </c>
      <c r="G62" s="350">
        <v>126</v>
      </c>
      <c r="H62" s="350">
        <v>18</v>
      </c>
      <c r="I62" s="350">
        <v>19</v>
      </c>
      <c r="J62" s="350">
        <v>111</v>
      </c>
      <c r="K62" s="351">
        <v>6.2640765765765771E-2</v>
      </c>
      <c r="L62" s="351">
        <v>3.1E-2</v>
      </c>
      <c r="M62" s="351">
        <v>5.2999999999999999E-2</v>
      </c>
    </row>
    <row r="63" spans="1:19" s="565" customFormat="1" ht="15.75" thickBot="1">
      <c r="A63" s="585" t="s">
        <v>1416</v>
      </c>
      <c r="B63" s="350">
        <v>934</v>
      </c>
      <c r="C63" s="350">
        <v>882</v>
      </c>
      <c r="D63" s="350">
        <v>52</v>
      </c>
      <c r="E63" s="350">
        <v>32</v>
      </c>
      <c r="F63" s="350">
        <v>1</v>
      </c>
      <c r="G63" s="350">
        <v>8</v>
      </c>
      <c r="H63" s="350">
        <v>4</v>
      </c>
      <c r="I63" s="350">
        <v>0</v>
      </c>
      <c r="J63" s="350">
        <v>7</v>
      </c>
      <c r="K63" s="351">
        <v>5.5674518201284794E-2</v>
      </c>
      <c r="L63" s="351">
        <v>1.9E-2</v>
      </c>
      <c r="M63" s="351">
        <v>6.3E-2</v>
      </c>
    </row>
    <row r="64" spans="1:19" s="565" customFormat="1" ht="15.75" thickBot="1">
      <c r="A64" s="585" t="s">
        <v>1417</v>
      </c>
      <c r="B64" s="350">
        <v>6813</v>
      </c>
      <c r="C64" s="350">
        <v>6416</v>
      </c>
      <c r="D64" s="350">
        <v>397</v>
      </c>
      <c r="E64" s="350">
        <v>151</v>
      </c>
      <c r="F64" s="350">
        <v>3</v>
      </c>
      <c r="G64" s="350">
        <v>94</v>
      </c>
      <c r="H64" s="350">
        <v>17</v>
      </c>
      <c r="I64" s="350">
        <v>25</v>
      </c>
      <c r="J64" s="350">
        <v>107</v>
      </c>
      <c r="K64" s="351">
        <v>5.8270952590635548E-2</v>
      </c>
      <c r="L64" s="351">
        <v>2.4E-2</v>
      </c>
      <c r="M64" s="351">
        <v>5.5E-2</v>
      </c>
    </row>
    <row r="65" spans="1:13" s="565" customFormat="1" ht="15.75" thickBot="1">
      <c r="A65" s="566" t="s">
        <v>1418</v>
      </c>
      <c r="B65" s="348">
        <v>2117</v>
      </c>
      <c r="C65" s="348">
        <v>292</v>
      </c>
      <c r="D65" s="348">
        <v>1825</v>
      </c>
      <c r="E65" s="348">
        <v>42</v>
      </c>
      <c r="F65" s="348">
        <v>9</v>
      </c>
      <c r="G65" s="348">
        <v>33</v>
      </c>
      <c r="H65" s="348">
        <v>5</v>
      </c>
      <c r="I65" s="348">
        <v>1723</v>
      </c>
      <c r="J65" s="348">
        <v>13</v>
      </c>
      <c r="K65" s="349">
        <v>0.86206896551724133</v>
      </c>
      <c r="L65" s="349">
        <v>0.12</v>
      </c>
      <c r="M65" s="349">
        <v>0.39299999999999996</v>
      </c>
    </row>
    <row r="66" spans="1:13" s="565" customFormat="1" ht="15.75" thickBot="1">
      <c r="A66" s="566" t="s">
        <v>1419</v>
      </c>
      <c r="B66" s="348">
        <v>1419</v>
      </c>
      <c r="C66" s="348">
        <v>1188</v>
      </c>
      <c r="D66" s="348">
        <v>231</v>
      </c>
      <c r="E66" s="348">
        <v>11</v>
      </c>
      <c r="F66" s="348">
        <v>2</v>
      </c>
      <c r="G66" s="348">
        <v>38</v>
      </c>
      <c r="H66" s="348">
        <v>3</v>
      </c>
      <c r="I66" s="348">
        <v>97</v>
      </c>
      <c r="J66" s="348">
        <v>80</v>
      </c>
      <c r="K66" s="349">
        <v>0.16279069767441862</v>
      </c>
      <c r="L66" s="349">
        <v>3.6000000000000004E-2</v>
      </c>
      <c r="M66" s="349">
        <v>5.7000000000000002E-2</v>
      </c>
    </row>
    <row r="67" spans="1:13" s="565" customFormat="1" ht="15.75" thickBot="1">
      <c r="A67" s="566" t="s">
        <v>1420</v>
      </c>
      <c r="B67" s="348">
        <v>1562</v>
      </c>
      <c r="C67" s="348">
        <v>1490</v>
      </c>
      <c r="D67" s="348">
        <v>72</v>
      </c>
      <c r="E67" s="348">
        <v>17</v>
      </c>
      <c r="F67" s="348">
        <v>0</v>
      </c>
      <c r="G67" s="348">
        <v>19</v>
      </c>
      <c r="H67" s="348">
        <v>8</v>
      </c>
      <c r="I67" s="348">
        <v>6</v>
      </c>
      <c r="J67" s="348">
        <v>22</v>
      </c>
      <c r="K67" s="349">
        <v>4.6094750320102434E-2</v>
      </c>
      <c r="L67" s="349">
        <v>1.4999999999999999E-2</v>
      </c>
      <c r="M67" s="349">
        <v>5.5E-2</v>
      </c>
    </row>
    <row r="68" spans="1:13" s="565" customFormat="1" ht="15.75" thickBot="1">
      <c r="A68" s="566" t="s">
        <v>1421</v>
      </c>
      <c r="B68" s="348">
        <v>1356</v>
      </c>
      <c r="C68" s="348">
        <v>1283</v>
      </c>
      <c r="D68" s="348">
        <v>73</v>
      </c>
      <c r="E68" s="348">
        <v>17</v>
      </c>
      <c r="F68" s="348">
        <v>1</v>
      </c>
      <c r="G68" s="348">
        <v>20</v>
      </c>
      <c r="H68" s="348">
        <v>4</v>
      </c>
      <c r="I68" s="348">
        <v>5</v>
      </c>
      <c r="J68" s="348">
        <v>26</v>
      </c>
      <c r="K68" s="349">
        <v>5.3834808259587023E-2</v>
      </c>
      <c r="L68" s="349">
        <v>1.9E-2</v>
      </c>
      <c r="M68" s="349">
        <v>6.2E-2</v>
      </c>
    </row>
    <row r="69" spans="1:13" s="565" customFormat="1" ht="15.75" thickBot="1">
      <c r="A69" s="566" t="s">
        <v>1422</v>
      </c>
      <c r="B69" s="348">
        <v>60</v>
      </c>
      <c r="C69" s="348">
        <v>55</v>
      </c>
      <c r="D69" s="348">
        <v>5</v>
      </c>
      <c r="E69" s="348">
        <v>0</v>
      </c>
      <c r="F69" s="348">
        <v>0</v>
      </c>
      <c r="G69" s="348">
        <v>1</v>
      </c>
      <c r="H69" s="348">
        <v>0</v>
      </c>
      <c r="I69" s="348">
        <v>0</v>
      </c>
      <c r="J69" s="348">
        <v>4</v>
      </c>
      <c r="K69" s="349">
        <v>8.3333333333333329E-2</v>
      </c>
      <c r="L69" s="349">
        <v>3.1E-2</v>
      </c>
      <c r="M69" s="349">
        <v>0</v>
      </c>
    </row>
    <row r="70" spans="1:13" s="347" customFormat="1" ht="15.75" thickBot="1">
      <c r="A70" s="566" t="s">
        <v>1423</v>
      </c>
      <c r="B70" s="348">
        <v>255</v>
      </c>
      <c r="C70" s="348">
        <v>229</v>
      </c>
      <c r="D70" s="348">
        <v>26</v>
      </c>
      <c r="E70" s="348">
        <v>13</v>
      </c>
      <c r="F70" s="348">
        <v>1</v>
      </c>
      <c r="G70" s="348">
        <v>3</v>
      </c>
      <c r="H70" s="348">
        <v>0</v>
      </c>
      <c r="I70" s="348">
        <v>1</v>
      </c>
      <c r="J70" s="348">
        <v>8</v>
      </c>
      <c r="K70" s="349">
        <v>0.10196078431372549</v>
      </c>
      <c r="L70" s="349">
        <v>0.02</v>
      </c>
      <c r="M70" s="349">
        <v>0.13300000000000001</v>
      </c>
    </row>
    <row r="71" spans="1:13" s="347" customFormat="1" ht="15.75" thickBot="1">
      <c r="A71" s="566" t="s">
        <v>1424</v>
      </c>
      <c r="B71" s="348">
        <v>328</v>
      </c>
      <c r="C71" s="348">
        <v>294</v>
      </c>
      <c r="D71" s="348">
        <v>34</v>
      </c>
      <c r="E71" s="348">
        <v>8</v>
      </c>
      <c r="F71" s="348">
        <v>1</v>
      </c>
      <c r="G71" s="348">
        <v>3</v>
      </c>
      <c r="H71" s="348">
        <v>0</v>
      </c>
      <c r="I71" s="348">
        <v>2</v>
      </c>
      <c r="J71" s="348">
        <v>20</v>
      </c>
      <c r="K71" s="349">
        <v>0.10365853658536585</v>
      </c>
      <c r="L71" s="349">
        <v>1.7000000000000001E-2</v>
      </c>
      <c r="M71" s="349">
        <v>6.2E-2</v>
      </c>
    </row>
    <row r="72" spans="1:13">
      <c r="A72" s="706" t="s">
        <v>342</v>
      </c>
      <c r="B72" s="706"/>
      <c r="C72" s="706"/>
      <c r="D72" s="706"/>
      <c r="E72" s="706"/>
      <c r="F72" s="137"/>
      <c r="G72" s="137"/>
      <c r="H72" s="137"/>
      <c r="I72" s="137"/>
      <c r="J72" s="565"/>
      <c r="K72" s="565"/>
      <c r="L72" s="565"/>
      <c r="M72" s="565"/>
    </row>
    <row r="73" spans="1:13">
      <c r="A73" s="300" t="s">
        <v>339</v>
      </c>
      <c r="B73" s="565"/>
      <c r="C73" s="565"/>
      <c r="D73" s="565"/>
      <c r="E73" s="565"/>
      <c r="F73" s="565"/>
      <c r="G73" s="565"/>
      <c r="H73" s="565"/>
      <c r="I73" s="565"/>
      <c r="J73" s="565"/>
      <c r="K73" s="565"/>
      <c r="L73" s="565"/>
      <c r="M73" s="565"/>
    </row>
    <row r="74" spans="1:13">
      <c r="A74" s="301" t="s">
        <v>340</v>
      </c>
      <c r="B74" s="565"/>
      <c r="C74" s="565"/>
      <c r="D74" s="565"/>
      <c r="E74" s="565"/>
      <c r="F74" s="565"/>
      <c r="G74" s="565"/>
      <c r="H74" s="565"/>
      <c r="I74" s="565"/>
      <c r="J74" s="565"/>
      <c r="K74" s="565"/>
      <c r="L74" s="565"/>
      <c r="M74" s="565"/>
    </row>
  </sheetData>
  <mergeCells count="11">
    <mergeCell ref="A1:S1"/>
    <mergeCell ref="A72:E72"/>
    <mergeCell ref="B2:Q2"/>
    <mergeCell ref="B3:D3"/>
    <mergeCell ref="E3:G3"/>
    <mergeCell ref="H3:J3"/>
    <mergeCell ref="K3:M3"/>
    <mergeCell ref="N3:P3"/>
    <mergeCell ref="Q3:S3"/>
    <mergeCell ref="A22:O22"/>
    <mergeCell ref="A26:M26"/>
  </mergeCells>
  <hyperlinks>
    <hyperlink ref="A22" r:id="rId1"/>
    <hyperlink ref="A74" r:id="rId2" display="http://www.dof.ca.gov/research/demographic/state_census_data_center/census_2010/documents/2010Census_DemoProfile5.xls"/>
  </hyperlinks>
  <pageMargins left="0.7" right="0.7" top="0.75" bottom="0.75" header="0.3" footer="0.3"/>
  <pageSetup scale="52" fitToHeight="0" orientation="landscape" r:id="rId3"/>
  <headerFooter>
    <oddHeader>&amp;L5th Cycle Housing Element Data Package&amp;CFresno County and the Cities Within</oddHeader>
    <oddFooter>&amp;L&amp;A&amp;C&amp;"-,Bold"HCD-Housing Policy&amp;RPage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zoomScale="75" zoomScaleNormal="75" workbookViewId="0">
      <selection activeCell="A2" sqref="A2:AS3"/>
    </sheetView>
  </sheetViews>
  <sheetFormatPr defaultRowHeight="15"/>
  <cols>
    <col min="1" max="1" width="54.140625" customWidth="1"/>
    <col min="2" max="2" width="17.42578125" customWidth="1"/>
    <col min="3" max="3" width="16.7109375" customWidth="1"/>
    <col min="4" max="4" width="13.5703125" customWidth="1"/>
    <col min="5" max="5" width="13" customWidth="1"/>
    <col min="6" max="6" width="12.5703125" customWidth="1"/>
    <col min="7" max="7" width="13" customWidth="1"/>
    <col min="8" max="8" width="11.85546875" customWidth="1"/>
    <col min="9" max="10" width="11.5703125" customWidth="1"/>
    <col min="11" max="11" width="11.28515625" customWidth="1"/>
    <col min="12" max="12" width="13" customWidth="1"/>
    <col min="13" max="13" width="12.42578125" customWidth="1"/>
    <col min="14" max="14" width="12" hidden="1" customWidth="1"/>
    <col min="15" max="15" width="0.28515625" hidden="1" customWidth="1"/>
    <col min="16" max="16" width="12.5703125" hidden="1" customWidth="1"/>
    <col min="17" max="17" width="11.5703125" hidden="1" customWidth="1"/>
    <col min="18" max="18" width="12.42578125" hidden="1" customWidth="1"/>
    <col min="19" max="19" width="11.85546875" hidden="1" customWidth="1"/>
    <col min="20" max="20" width="11.28515625" hidden="1" customWidth="1"/>
    <col min="21" max="21" width="12" hidden="1" customWidth="1"/>
    <col min="22" max="22" width="11" hidden="1" customWidth="1"/>
    <col min="23" max="23" width="11.140625" hidden="1" customWidth="1"/>
    <col min="24" max="24" width="10.85546875" customWidth="1"/>
    <col min="25" max="25" width="11.28515625" customWidth="1"/>
    <col min="26" max="26" width="12.7109375" customWidth="1"/>
    <col min="27" max="27" width="14.5703125" customWidth="1"/>
    <col min="28" max="28" width="13.85546875" customWidth="1"/>
    <col min="29" max="29" width="12.28515625" customWidth="1"/>
    <col min="30" max="30" width="11.28515625" customWidth="1"/>
    <col min="31" max="31" width="13.7109375" customWidth="1"/>
    <col min="32" max="32" width="19" customWidth="1"/>
    <col min="33" max="33" width="17.5703125" customWidth="1"/>
    <col min="34" max="34" width="13.7109375" customWidth="1"/>
    <col min="35" max="35" width="15.42578125" customWidth="1"/>
    <col min="36" max="36" width="13.5703125" customWidth="1"/>
    <col min="37" max="37" width="11.42578125" customWidth="1"/>
    <col min="38" max="38" width="10.85546875" customWidth="1"/>
    <col min="39" max="39" width="14.7109375" customWidth="1"/>
    <col min="40" max="40" width="12.5703125" customWidth="1"/>
    <col min="42" max="42" width="11.85546875" customWidth="1"/>
    <col min="43" max="43" width="14.42578125" customWidth="1"/>
    <col min="44" max="44" width="13" customWidth="1"/>
    <col min="45" max="45" width="14.7109375" customWidth="1"/>
  </cols>
  <sheetData>
    <row r="1" spans="1:45" s="116" customFormat="1" ht="18.75">
      <c r="A1" s="35" t="s">
        <v>219</v>
      </c>
    </row>
    <row r="2" spans="1:45" ht="15" customHeight="1">
      <c r="A2" s="730" t="s">
        <v>461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  <c r="AF2" s="731"/>
      <c r="AG2" s="731"/>
      <c r="AH2" s="731"/>
      <c r="AI2" s="731"/>
      <c r="AJ2" s="731"/>
      <c r="AK2" s="731"/>
      <c r="AL2" s="731"/>
      <c r="AM2" s="731"/>
      <c r="AN2" s="731"/>
      <c r="AO2" s="731"/>
      <c r="AP2" s="731"/>
      <c r="AQ2" s="731"/>
      <c r="AR2" s="731"/>
      <c r="AS2" s="731"/>
    </row>
    <row r="3" spans="1:45" ht="15.75" customHeight="1" thickBot="1">
      <c r="A3" s="655"/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6"/>
      <c r="AN3" s="656"/>
      <c r="AO3" s="656"/>
      <c r="AP3" s="656"/>
      <c r="AQ3" s="656"/>
      <c r="AR3" s="656"/>
      <c r="AS3" s="656"/>
    </row>
    <row r="4" spans="1:45" ht="15.75" customHeight="1" thickBot="1">
      <c r="A4" s="1"/>
      <c r="B4" s="725" t="s">
        <v>536</v>
      </c>
      <c r="C4" s="726"/>
      <c r="D4" s="725" t="s">
        <v>537</v>
      </c>
      <c r="E4" s="726"/>
      <c r="F4" s="725" t="s">
        <v>538</v>
      </c>
      <c r="G4" s="726"/>
      <c r="H4" s="725" t="s">
        <v>539</v>
      </c>
      <c r="I4" s="726"/>
      <c r="J4" s="725" t="s">
        <v>540</v>
      </c>
      <c r="K4" s="726"/>
      <c r="L4" s="725" t="s">
        <v>541</v>
      </c>
      <c r="M4" s="726"/>
      <c r="N4" s="565" t="s">
        <v>542</v>
      </c>
      <c r="O4" s="565"/>
      <c r="P4" s="565" t="s">
        <v>543</v>
      </c>
      <c r="Q4" s="565"/>
      <c r="R4" s="565" t="s">
        <v>544</v>
      </c>
      <c r="S4" s="565"/>
      <c r="T4" s="565" t="s">
        <v>545</v>
      </c>
      <c r="U4" s="565"/>
      <c r="V4" s="565" t="s">
        <v>546</v>
      </c>
      <c r="W4" s="565"/>
      <c r="X4" s="725" t="s">
        <v>542</v>
      </c>
      <c r="Y4" s="726"/>
      <c r="Z4" s="725" t="s">
        <v>543</v>
      </c>
      <c r="AA4" s="726"/>
      <c r="AB4" s="725" t="s">
        <v>544</v>
      </c>
      <c r="AC4" s="726"/>
      <c r="AD4" s="725" t="s">
        <v>545</v>
      </c>
      <c r="AE4" s="726"/>
      <c r="AF4" s="725" t="s">
        <v>546</v>
      </c>
      <c r="AG4" s="726"/>
      <c r="AH4" s="725" t="s">
        <v>547</v>
      </c>
      <c r="AI4" s="726"/>
      <c r="AJ4" s="725" t="s">
        <v>949</v>
      </c>
      <c r="AK4" s="726"/>
      <c r="AL4" s="725" t="s">
        <v>1425</v>
      </c>
      <c r="AM4" s="726"/>
      <c r="AN4" s="725" t="s">
        <v>549</v>
      </c>
      <c r="AO4" s="726"/>
      <c r="AP4" s="725" t="s">
        <v>550</v>
      </c>
      <c r="AQ4" s="726"/>
      <c r="AR4" s="725" t="s">
        <v>333</v>
      </c>
      <c r="AS4" s="726"/>
    </row>
    <row r="5" spans="1:45" ht="54" customHeight="1" thickBot="1">
      <c r="A5" s="174"/>
      <c r="B5" s="173" t="s">
        <v>5</v>
      </c>
      <c r="C5" s="173" t="s">
        <v>3</v>
      </c>
      <c r="D5" s="173" t="s">
        <v>5</v>
      </c>
      <c r="E5" s="173" t="s">
        <v>3</v>
      </c>
      <c r="F5" s="173" t="s">
        <v>5</v>
      </c>
      <c r="G5" s="173" t="s">
        <v>3</v>
      </c>
      <c r="H5" s="173" t="s">
        <v>5</v>
      </c>
      <c r="I5" s="173" t="s">
        <v>3</v>
      </c>
      <c r="J5" s="173" t="s">
        <v>5</v>
      </c>
      <c r="K5" s="173" t="s">
        <v>3</v>
      </c>
      <c r="L5" s="173" t="s">
        <v>5</v>
      </c>
      <c r="M5" s="173" t="s">
        <v>3</v>
      </c>
      <c r="X5" s="179" t="s">
        <v>5</v>
      </c>
      <c r="Y5" s="179" t="s">
        <v>3</v>
      </c>
      <c r="Z5" s="179" t="s">
        <v>5</v>
      </c>
      <c r="AA5" s="179" t="s">
        <v>3</v>
      </c>
      <c r="AB5" s="179" t="s">
        <v>5</v>
      </c>
      <c r="AC5" s="179" t="s">
        <v>3</v>
      </c>
      <c r="AD5" s="179" t="s">
        <v>5</v>
      </c>
      <c r="AE5" s="179" t="s">
        <v>3</v>
      </c>
      <c r="AF5" s="179" t="s">
        <v>5</v>
      </c>
      <c r="AG5" s="179" t="s">
        <v>3</v>
      </c>
      <c r="AH5" s="179" t="s">
        <v>5</v>
      </c>
      <c r="AI5" s="179" t="s">
        <v>3</v>
      </c>
      <c r="AJ5" s="179" t="s">
        <v>5</v>
      </c>
      <c r="AK5" s="179" t="s">
        <v>3</v>
      </c>
      <c r="AL5" s="179" t="s">
        <v>5</v>
      </c>
      <c r="AM5" s="179" t="s">
        <v>3</v>
      </c>
      <c r="AN5" s="179" t="s">
        <v>5</v>
      </c>
      <c r="AO5" s="179" t="s">
        <v>3</v>
      </c>
      <c r="AP5" s="179" t="s">
        <v>5</v>
      </c>
      <c r="AQ5" s="179" t="s">
        <v>3</v>
      </c>
      <c r="AR5" s="179" t="s">
        <v>5</v>
      </c>
      <c r="AS5" s="179" t="s">
        <v>3</v>
      </c>
    </row>
    <row r="6" spans="1:45" ht="60.75" customHeight="1" thickBot="1">
      <c r="A6" s="7" t="s">
        <v>10</v>
      </c>
      <c r="B6" s="3">
        <v>9808</v>
      </c>
      <c r="C6" s="170">
        <f>(B6/B9)</f>
        <v>0.16443960097242016</v>
      </c>
      <c r="D6" s="3">
        <v>1043</v>
      </c>
      <c r="E6" s="170">
        <f>D6/D9</f>
        <v>0.20398982984549188</v>
      </c>
      <c r="F6" s="3">
        <v>183</v>
      </c>
      <c r="G6" s="170">
        <f>F6/F9</f>
        <v>0.26293103448275862</v>
      </c>
      <c r="H6" s="3">
        <v>44</v>
      </c>
      <c r="I6" s="170">
        <f>H6/H9</f>
        <v>0.1317365269461078</v>
      </c>
      <c r="J6" s="3">
        <v>19</v>
      </c>
      <c r="K6" s="170">
        <f>J6/J9</f>
        <v>7.0631970260223054E-2</v>
      </c>
      <c r="L6" s="3">
        <v>5394</v>
      </c>
      <c r="M6" s="170">
        <f>L6/L9</f>
        <v>0.1581864570808528</v>
      </c>
      <c r="X6" s="3">
        <v>34</v>
      </c>
      <c r="Y6" s="170">
        <f>X6/X9</f>
        <v>0.1069182389937107</v>
      </c>
      <c r="Z6" s="3">
        <v>94</v>
      </c>
      <c r="AA6" s="170">
        <f>Z6/Z9</f>
        <v>0.14008941877794337</v>
      </c>
      <c r="AB6" s="3">
        <v>117</v>
      </c>
      <c r="AC6" s="170">
        <f>AB6/AB9</f>
        <v>0.19180327868852459</v>
      </c>
      <c r="AD6" s="3">
        <v>8</v>
      </c>
      <c r="AE6" s="170">
        <f>AD6/AD9</f>
        <v>2.185792349726776E-2</v>
      </c>
      <c r="AF6" s="3">
        <v>57</v>
      </c>
      <c r="AG6" s="170">
        <f>AF6/AF9</f>
        <v>0.12694877505567928</v>
      </c>
      <c r="AH6" s="3">
        <v>70</v>
      </c>
      <c r="AI6" s="170">
        <f>AH6/AH9</f>
        <v>0.14227642276422764</v>
      </c>
      <c r="AJ6" s="3">
        <v>199</v>
      </c>
      <c r="AK6" s="170">
        <f>AJ6/AJ9</f>
        <v>0.16022544283413848</v>
      </c>
      <c r="AL6" s="3">
        <v>207</v>
      </c>
      <c r="AM6" s="170">
        <f>AL6/AL9</f>
        <v>0.17984361424847958</v>
      </c>
      <c r="AN6" s="3">
        <v>33</v>
      </c>
      <c r="AO6" s="170">
        <f>AN6/AN9</f>
        <v>0.2558139534883721</v>
      </c>
      <c r="AP6" s="3">
        <v>182</v>
      </c>
      <c r="AQ6" s="170">
        <f>AP6/AP9</f>
        <v>0.1470113085621971</v>
      </c>
      <c r="AR6" s="3">
        <f>B6-D6-F6-H6-J6-L6-X6-Z6-AB6-AD6-AF6-AH6-AJ6-AL6-AN6-AP6</f>
        <v>2124</v>
      </c>
      <c r="AS6" s="170">
        <f>AR6/AR9</f>
        <v>0.17035611164581327</v>
      </c>
    </row>
    <row r="7" spans="1:45" ht="51" customHeight="1" thickBot="1">
      <c r="A7" s="7" t="s">
        <v>11</v>
      </c>
      <c r="B7" s="3">
        <v>23817</v>
      </c>
      <c r="C7" s="170">
        <f>(B7/B9)</f>
        <v>0.39931259954732168</v>
      </c>
      <c r="D7" s="3">
        <v>1621</v>
      </c>
      <c r="E7" s="170">
        <f>D7/D9</f>
        <v>0.31703500880109525</v>
      </c>
      <c r="F7" s="3">
        <v>262</v>
      </c>
      <c r="G7" s="170">
        <f>F7/F9</f>
        <v>0.37643678160919541</v>
      </c>
      <c r="H7" s="3">
        <v>122</v>
      </c>
      <c r="I7" s="170">
        <f>H7/H9</f>
        <v>0.3652694610778443</v>
      </c>
      <c r="J7" s="3">
        <v>103</v>
      </c>
      <c r="K7" s="170">
        <f>J7/J9</f>
        <v>0.38289962825278812</v>
      </c>
      <c r="L7" s="3">
        <v>14648</v>
      </c>
      <c r="M7" s="170">
        <f>L7/L9</f>
        <v>0.4295727147423678</v>
      </c>
      <c r="X7" s="3">
        <v>141</v>
      </c>
      <c r="Y7" s="170">
        <f>X7/X9</f>
        <v>0.44339622641509435</v>
      </c>
      <c r="Z7" s="3">
        <v>306</v>
      </c>
      <c r="AA7" s="170">
        <f>Z7/Z9</f>
        <v>0.45603576751117736</v>
      </c>
      <c r="AB7" s="3">
        <v>176</v>
      </c>
      <c r="AC7" s="170">
        <f>AB7/AB9</f>
        <v>0.28852459016393445</v>
      </c>
      <c r="AD7" s="3">
        <v>243</v>
      </c>
      <c r="AE7" s="170">
        <f>AD7/AD9</f>
        <v>0.66393442622950816</v>
      </c>
      <c r="AF7" s="3">
        <v>159</v>
      </c>
      <c r="AG7" s="170">
        <f>AF7/AF9</f>
        <v>0.35412026726057905</v>
      </c>
      <c r="AH7" s="3">
        <v>183</v>
      </c>
      <c r="AI7" s="170">
        <f>AH7/AH9</f>
        <v>0.37195121951219512</v>
      </c>
      <c r="AJ7" s="3">
        <v>443</v>
      </c>
      <c r="AK7" s="170">
        <f>AJ7/AJ9</f>
        <v>0.35668276972624796</v>
      </c>
      <c r="AL7" s="3">
        <v>438</v>
      </c>
      <c r="AM7" s="170">
        <f>AL7/AL9</f>
        <v>0.38053866203301479</v>
      </c>
      <c r="AN7" s="3">
        <v>47</v>
      </c>
      <c r="AO7" s="170">
        <f>AN7/AN9</f>
        <v>0.36434108527131781</v>
      </c>
      <c r="AP7" s="3">
        <v>407</v>
      </c>
      <c r="AQ7" s="170">
        <f>AP7/AP9</f>
        <v>0.32875605815831987</v>
      </c>
      <c r="AR7" s="3">
        <f t="shared" ref="AR7:AR9" si="0">B7-D7-F7-H7-J7-L7-X7-Z7-AB7-AD7-AF7-AH7-AJ7-AL7-AN7-AP7</f>
        <v>4518</v>
      </c>
      <c r="AS7" s="170">
        <f>AR7/AR9</f>
        <v>0.36236766121270453</v>
      </c>
    </row>
    <row r="8" spans="1:45" ht="45.75" customHeight="1" thickBot="1">
      <c r="A8" s="7" t="s">
        <v>12</v>
      </c>
      <c r="B8" s="3">
        <v>24098</v>
      </c>
      <c r="C8" s="170">
        <f>B8/B9</f>
        <v>0.40402380752787326</v>
      </c>
      <c r="D8" s="3">
        <v>2337</v>
      </c>
      <c r="E8" s="170">
        <f>D8/D9</f>
        <v>0.45707021318208491</v>
      </c>
      <c r="F8" s="3">
        <v>245</v>
      </c>
      <c r="G8" s="170">
        <f>F8/F9</f>
        <v>0.35201149425287354</v>
      </c>
      <c r="H8" s="3">
        <v>162</v>
      </c>
      <c r="I8" s="170">
        <f>H8/H9</f>
        <v>0.48502994011976047</v>
      </c>
      <c r="J8" s="3">
        <v>147</v>
      </c>
      <c r="K8" s="170">
        <f>J8/J9</f>
        <v>0.54646840148698883</v>
      </c>
      <c r="L8" s="3">
        <v>12841</v>
      </c>
      <c r="M8" s="170">
        <f>L8/L9</f>
        <v>0.37657995835655006</v>
      </c>
      <c r="X8" s="3">
        <v>104</v>
      </c>
      <c r="Y8" s="170">
        <f>X8/X9</f>
        <v>0.32704402515723269</v>
      </c>
      <c r="Z8" s="3">
        <v>259</v>
      </c>
      <c r="AA8" s="170">
        <f>Z8/Z9</f>
        <v>0.38599105812220569</v>
      </c>
      <c r="AB8" s="3">
        <v>302</v>
      </c>
      <c r="AC8" s="170">
        <f>AB8/AB9</f>
        <v>0.49508196721311476</v>
      </c>
      <c r="AD8" s="3">
        <v>105</v>
      </c>
      <c r="AE8" s="170">
        <f>AD8/AD9</f>
        <v>0.28688524590163933</v>
      </c>
      <c r="AF8" s="3">
        <v>188</v>
      </c>
      <c r="AG8" s="170">
        <f>AF8/AF9</f>
        <v>0.41870824053452116</v>
      </c>
      <c r="AH8" s="3">
        <v>218</v>
      </c>
      <c r="AI8" s="170">
        <f>AH8/AH9</f>
        <v>0.44308943089430897</v>
      </c>
      <c r="AJ8" s="3">
        <v>535</v>
      </c>
      <c r="AK8" s="170">
        <f>AJ8/AJ9</f>
        <v>0.43075684380032209</v>
      </c>
      <c r="AL8" s="3">
        <v>502</v>
      </c>
      <c r="AM8" s="170">
        <f>AL8/AL9</f>
        <v>0.43614248479582973</v>
      </c>
      <c r="AN8" s="3">
        <v>43</v>
      </c>
      <c r="AO8" s="170">
        <f>AN8/AN9</f>
        <v>0.33333333333333331</v>
      </c>
      <c r="AP8" s="3">
        <v>629</v>
      </c>
      <c r="AQ8" s="170">
        <f>AP8/AP9</f>
        <v>0.50807754442649433</v>
      </c>
      <c r="AR8" s="3">
        <f t="shared" si="0"/>
        <v>5481</v>
      </c>
      <c r="AS8" s="170">
        <f>AR8/AR9</f>
        <v>0.43960538979788261</v>
      </c>
    </row>
    <row r="9" spans="1:45" ht="64.5" customHeight="1" thickBot="1">
      <c r="A9" s="8" t="s">
        <v>459</v>
      </c>
      <c r="B9" s="6">
        <v>59645</v>
      </c>
      <c r="C9" s="178">
        <v>1</v>
      </c>
      <c r="D9" s="175">
        <v>5113</v>
      </c>
      <c r="E9" s="178">
        <f>D9/D9</f>
        <v>1</v>
      </c>
      <c r="F9" s="176">
        <v>696</v>
      </c>
      <c r="G9" s="178">
        <f>F9/F9</f>
        <v>1</v>
      </c>
      <c r="H9" s="176">
        <v>334</v>
      </c>
      <c r="I9" s="178">
        <f>H9/H9</f>
        <v>1</v>
      </c>
      <c r="J9" s="176">
        <v>269</v>
      </c>
      <c r="K9" s="178">
        <f>J9/J9</f>
        <v>1</v>
      </c>
      <c r="L9" s="176">
        <v>34099</v>
      </c>
      <c r="M9" s="178">
        <f>L9/L9</f>
        <v>1</v>
      </c>
      <c r="X9" s="176">
        <v>318</v>
      </c>
      <c r="Y9" s="178">
        <f>X9/X9</f>
        <v>1</v>
      </c>
      <c r="Z9" s="176">
        <v>671</v>
      </c>
      <c r="AA9" s="178">
        <f>Z9/Z9</f>
        <v>1</v>
      </c>
      <c r="AB9" s="176">
        <v>610</v>
      </c>
      <c r="AC9" s="178">
        <f>AB9/AB9</f>
        <v>1</v>
      </c>
      <c r="AD9" s="176">
        <v>366</v>
      </c>
      <c r="AE9" s="178">
        <f>AD9/AD9</f>
        <v>1</v>
      </c>
      <c r="AF9" s="176">
        <v>449</v>
      </c>
      <c r="AG9" s="178">
        <f>AF9/AF9</f>
        <v>1</v>
      </c>
      <c r="AH9" s="176">
        <v>492</v>
      </c>
      <c r="AI9" s="178">
        <f>AH9/AH9</f>
        <v>1</v>
      </c>
      <c r="AJ9" s="176">
        <v>1242</v>
      </c>
      <c r="AK9" s="178">
        <f>AJ9/AJ9</f>
        <v>1</v>
      </c>
      <c r="AL9" s="176">
        <v>1151</v>
      </c>
      <c r="AM9" s="178">
        <f>AL9/AL9</f>
        <v>1</v>
      </c>
      <c r="AN9" s="176">
        <v>129</v>
      </c>
      <c r="AO9" s="178">
        <f>AN9/AN9</f>
        <v>1</v>
      </c>
      <c r="AP9" s="176">
        <v>1238</v>
      </c>
      <c r="AQ9" s="178">
        <f>AP9/AP9</f>
        <v>1</v>
      </c>
      <c r="AR9" s="176">
        <f t="shared" si="0"/>
        <v>12468</v>
      </c>
      <c r="AS9" s="178">
        <f>AR9/AR9</f>
        <v>1</v>
      </c>
    </row>
    <row r="10" spans="1:45" ht="45" customHeight="1" thickTop="1" thickBot="1">
      <c r="A10" s="9" t="s">
        <v>460</v>
      </c>
      <c r="B10" s="722">
        <v>8.2721136363321165E-2</v>
      </c>
      <c r="C10" s="723"/>
      <c r="D10" s="722">
        <v>8.1292928008140419E-2</v>
      </c>
      <c r="E10" s="723"/>
      <c r="F10" s="722">
        <v>6.8088436705145763E-2</v>
      </c>
      <c r="G10" s="723"/>
      <c r="H10" s="722">
        <v>6.3353566009104703E-2</v>
      </c>
      <c r="I10" s="723"/>
      <c r="J10" s="722">
        <v>7.4763757643135073E-2</v>
      </c>
      <c r="K10" s="723"/>
      <c r="L10" s="722">
        <v>8.8761108479147033E-2</v>
      </c>
      <c r="M10" s="723"/>
      <c r="X10" s="724">
        <v>5.6533333333333331E-2</v>
      </c>
      <c r="Y10" s="723"/>
      <c r="Z10" s="722">
        <v>8.9216859460178169E-2</v>
      </c>
      <c r="AA10" s="723"/>
      <c r="AB10" s="722">
        <v>7.3299687575102135E-2</v>
      </c>
      <c r="AC10" s="723"/>
      <c r="AD10" s="722">
        <v>5.1131601005867562E-2</v>
      </c>
      <c r="AE10" s="723"/>
      <c r="AF10" s="722">
        <v>6.5044183688251489E-2</v>
      </c>
      <c r="AG10" s="723"/>
      <c r="AH10" s="722">
        <v>4.9526877390779142E-2</v>
      </c>
      <c r="AI10" s="723"/>
      <c r="AJ10" s="722">
        <v>6.6882067851373184E-2</v>
      </c>
      <c r="AK10" s="723"/>
      <c r="AL10" s="722">
        <v>6.71176161875328E-2</v>
      </c>
      <c r="AM10" s="723"/>
      <c r="AN10" s="722">
        <v>4.3922369765066395E-2</v>
      </c>
      <c r="AO10" s="723"/>
      <c r="AP10" s="722">
        <v>7.0517202096149464E-2</v>
      </c>
      <c r="AQ10" s="723"/>
      <c r="AR10" s="722">
        <f>AR9/153208</f>
        <v>8.1379562424938642E-2</v>
      </c>
      <c r="AS10" s="723"/>
    </row>
    <row r="11" spans="1:45" ht="15.75" thickBot="1">
      <c r="A11" s="727" t="s">
        <v>487</v>
      </c>
      <c r="B11" s="728"/>
      <c r="C11" s="728"/>
      <c r="D11" s="729"/>
    </row>
    <row r="12" spans="1:45" s="347" customFormat="1">
      <c r="A12" s="378" t="s">
        <v>486</v>
      </c>
      <c r="B12" s="377"/>
      <c r="C12" s="377"/>
      <c r="D12" s="377"/>
    </row>
    <row r="13" spans="1:45" s="347" customFormat="1">
      <c r="A13" s="377"/>
      <c r="B13" s="377"/>
      <c r="C13" s="377"/>
      <c r="D13" s="377"/>
    </row>
    <row r="14" spans="1:45" ht="15.75">
      <c r="A14" s="307"/>
      <c r="B14" s="177"/>
    </row>
    <row r="15" spans="1:45" ht="18.75">
      <c r="A15" s="35" t="s">
        <v>220</v>
      </c>
    </row>
    <row r="16" spans="1:45" ht="15.75" customHeight="1">
      <c r="A16" s="732" t="s">
        <v>484</v>
      </c>
      <c r="B16" s="733"/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3"/>
      <c r="Y16" s="733"/>
      <c r="Z16" s="733"/>
      <c r="AA16" s="733"/>
      <c r="AB16" s="733"/>
      <c r="AC16" s="733"/>
      <c r="AD16" s="733"/>
      <c r="AE16" s="733"/>
      <c r="AF16" s="733"/>
      <c r="AG16" s="733"/>
      <c r="AH16" s="733"/>
      <c r="AI16" s="733"/>
      <c r="AJ16" s="733"/>
      <c r="AK16" s="733"/>
      <c r="AL16" s="733"/>
      <c r="AM16" s="733"/>
      <c r="AN16" s="733"/>
      <c r="AO16" s="733"/>
      <c r="AP16" s="733"/>
      <c r="AQ16" s="733"/>
      <c r="AR16" s="733"/>
      <c r="AS16" s="733"/>
    </row>
    <row r="17" spans="1:45" ht="15.75" customHeight="1">
      <c r="A17" s="732"/>
      <c r="B17" s="733"/>
      <c r="C17" s="733"/>
      <c r="D17" s="733"/>
      <c r="E17" s="733"/>
      <c r="F17" s="733"/>
      <c r="G17" s="733"/>
      <c r="H17" s="733"/>
      <c r="I17" s="733"/>
      <c r="J17" s="733"/>
      <c r="K17" s="733"/>
      <c r="L17" s="733"/>
      <c r="M17" s="733"/>
      <c r="N17" s="733"/>
      <c r="O17" s="733"/>
      <c r="P17" s="733"/>
      <c r="Q17" s="733"/>
      <c r="R17" s="733"/>
      <c r="S17" s="733"/>
      <c r="T17" s="733"/>
      <c r="U17" s="733"/>
      <c r="V17" s="733"/>
      <c r="W17" s="733"/>
      <c r="X17" s="733"/>
      <c r="Y17" s="733"/>
      <c r="Z17" s="733"/>
      <c r="AA17" s="733"/>
      <c r="AB17" s="733"/>
      <c r="AC17" s="733"/>
      <c r="AD17" s="733"/>
      <c r="AE17" s="733"/>
      <c r="AF17" s="733"/>
      <c r="AG17" s="733"/>
      <c r="AH17" s="733"/>
      <c r="AI17" s="733"/>
      <c r="AJ17" s="733"/>
      <c r="AK17" s="733"/>
      <c r="AL17" s="733"/>
      <c r="AM17" s="733"/>
      <c r="AN17" s="733"/>
      <c r="AO17" s="733"/>
      <c r="AP17" s="733"/>
      <c r="AQ17" s="733"/>
      <c r="AR17" s="733"/>
      <c r="AS17" s="733"/>
    </row>
    <row r="18" spans="1:45" ht="15.75" thickBot="1">
      <c r="A18" s="734"/>
      <c r="B18" s="735"/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5"/>
      <c r="AJ18" s="735"/>
      <c r="AK18" s="735"/>
      <c r="AL18" s="735"/>
      <c r="AM18" s="735"/>
      <c r="AN18" s="735"/>
      <c r="AO18" s="735"/>
      <c r="AP18" s="735"/>
      <c r="AQ18" s="735"/>
      <c r="AR18" s="735"/>
      <c r="AS18" s="735"/>
    </row>
    <row r="19" spans="1:45" ht="16.5" customHeight="1" thickBot="1">
      <c r="A19" s="10"/>
      <c r="B19" s="725" t="s">
        <v>536</v>
      </c>
      <c r="C19" s="726"/>
      <c r="D19" s="725" t="s">
        <v>537</v>
      </c>
      <c r="E19" s="726"/>
      <c r="F19" s="725" t="s">
        <v>538</v>
      </c>
      <c r="G19" s="726"/>
      <c r="H19" s="725" t="s">
        <v>539</v>
      </c>
      <c r="I19" s="726"/>
      <c r="J19" s="725" t="s">
        <v>540</v>
      </c>
      <c r="K19" s="726"/>
      <c r="L19" s="725" t="s">
        <v>541</v>
      </c>
      <c r="M19" s="726"/>
      <c r="N19" s="565" t="s">
        <v>542</v>
      </c>
      <c r="O19" s="565"/>
      <c r="P19" s="565" t="s">
        <v>543</v>
      </c>
      <c r="Q19" s="565"/>
      <c r="R19" s="565" t="s">
        <v>544</v>
      </c>
      <c r="S19" s="565"/>
      <c r="T19" s="565" t="s">
        <v>545</v>
      </c>
      <c r="U19" s="565"/>
      <c r="V19" s="565" t="s">
        <v>546</v>
      </c>
      <c r="W19" s="565"/>
      <c r="X19" s="725" t="s">
        <v>542</v>
      </c>
      <c r="Y19" s="726"/>
      <c r="Z19" s="725" t="s">
        <v>543</v>
      </c>
      <c r="AA19" s="726"/>
      <c r="AB19" s="725" t="s">
        <v>544</v>
      </c>
      <c r="AC19" s="726"/>
      <c r="AD19" s="725" t="s">
        <v>545</v>
      </c>
      <c r="AE19" s="726"/>
      <c r="AF19" s="725" t="s">
        <v>546</v>
      </c>
      <c r="AG19" s="726"/>
      <c r="AH19" s="725" t="s">
        <v>547</v>
      </c>
      <c r="AI19" s="726"/>
      <c r="AJ19" s="725" t="s">
        <v>949</v>
      </c>
      <c r="AK19" s="726"/>
      <c r="AL19" s="725" t="s">
        <v>1425</v>
      </c>
      <c r="AM19" s="726"/>
      <c r="AN19" s="725" t="s">
        <v>549</v>
      </c>
      <c r="AO19" s="726"/>
      <c r="AP19" s="725" t="s">
        <v>550</v>
      </c>
      <c r="AQ19" s="726"/>
      <c r="AR19" s="725" t="s">
        <v>333</v>
      </c>
      <c r="AS19" s="726"/>
    </row>
    <row r="20" spans="1:45" ht="105.75" thickBot="1">
      <c r="A20" s="10"/>
      <c r="B20" s="173" t="s">
        <v>5</v>
      </c>
      <c r="C20" s="173" t="s">
        <v>3</v>
      </c>
      <c r="D20" s="173" t="s">
        <v>5</v>
      </c>
      <c r="E20" s="173" t="s">
        <v>3</v>
      </c>
      <c r="F20" s="173" t="s">
        <v>5</v>
      </c>
      <c r="G20" s="173" t="s">
        <v>3</v>
      </c>
      <c r="H20" s="173" t="s">
        <v>5</v>
      </c>
      <c r="I20" s="173" t="s">
        <v>3</v>
      </c>
      <c r="J20" s="173" t="s">
        <v>5</v>
      </c>
      <c r="K20" s="173" t="s">
        <v>3</v>
      </c>
      <c r="L20" s="173" t="s">
        <v>5</v>
      </c>
      <c r="M20" s="173" t="s">
        <v>3</v>
      </c>
      <c r="N20" s="173" t="s">
        <v>5</v>
      </c>
      <c r="O20" s="173" t="s">
        <v>3</v>
      </c>
      <c r="P20" s="173" t="s">
        <v>5</v>
      </c>
      <c r="Q20" s="173" t="s">
        <v>3</v>
      </c>
      <c r="R20" s="173" t="s">
        <v>5</v>
      </c>
      <c r="S20" s="173" t="s">
        <v>3</v>
      </c>
      <c r="T20" s="173" t="s">
        <v>5</v>
      </c>
      <c r="U20" s="173" t="s">
        <v>3</v>
      </c>
      <c r="V20" s="179" t="s">
        <v>5</v>
      </c>
      <c r="W20" s="179" t="s">
        <v>3</v>
      </c>
      <c r="X20" s="179" t="s">
        <v>5</v>
      </c>
      <c r="Y20" s="179" t="s">
        <v>3</v>
      </c>
      <c r="Z20" s="179" t="s">
        <v>5</v>
      </c>
      <c r="AA20" s="179" t="s">
        <v>3</v>
      </c>
      <c r="AB20" s="179" t="s">
        <v>5</v>
      </c>
      <c r="AC20" s="179" t="s">
        <v>3</v>
      </c>
      <c r="AD20" s="179" t="s">
        <v>5</v>
      </c>
      <c r="AE20" s="179" t="s">
        <v>3</v>
      </c>
      <c r="AF20" s="179" t="s">
        <v>5</v>
      </c>
      <c r="AG20" s="179" t="s">
        <v>3</v>
      </c>
      <c r="AH20" s="179" t="s">
        <v>5</v>
      </c>
      <c r="AI20" s="179" t="s">
        <v>3</v>
      </c>
      <c r="AJ20" s="179" t="s">
        <v>5</v>
      </c>
      <c r="AK20" s="179" t="s">
        <v>3</v>
      </c>
      <c r="AL20" s="179" t="s">
        <v>5</v>
      </c>
      <c r="AM20" s="179" t="s">
        <v>3</v>
      </c>
      <c r="AN20" s="179" t="s">
        <v>5</v>
      </c>
      <c r="AO20" s="179" t="s">
        <v>3</v>
      </c>
      <c r="AP20" s="179" t="s">
        <v>5</v>
      </c>
      <c r="AQ20" s="179" t="s">
        <v>3</v>
      </c>
      <c r="AR20" s="179" t="s">
        <v>5</v>
      </c>
      <c r="AS20" s="179" t="s">
        <v>3</v>
      </c>
    </row>
    <row r="21" spans="1:45" ht="16.5" thickBot="1">
      <c r="A21" s="181" t="s">
        <v>13</v>
      </c>
      <c r="B21" s="233" t="s">
        <v>1426</v>
      </c>
      <c r="C21" s="234">
        <f>B21/B21</f>
        <v>1</v>
      </c>
      <c r="D21" s="352" t="s">
        <v>1433</v>
      </c>
      <c r="E21" s="234">
        <f>D21/D21</f>
        <v>1</v>
      </c>
      <c r="F21" s="352" t="s">
        <v>1440</v>
      </c>
      <c r="G21" s="234">
        <f>F21/F21</f>
        <v>1</v>
      </c>
      <c r="H21" s="353" t="s">
        <v>1443</v>
      </c>
      <c r="I21" s="234">
        <f>H21/H21</f>
        <v>1</v>
      </c>
      <c r="J21" s="352" t="s">
        <v>1445</v>
      </c>
      <c r="K21" s="235">
        <f>J21/J21</f>
        <v>1</v>
      </c>
      <c r="L21" s="354" t="s">
        <v>1448</v>
      </c>
      <c r="M21" s="234">
        <f>L21/L21</f>
        <v>1</v>
      </c>
      <c r="N21" s="355" t="s">
        <v>296</v>
      </c>
      <c r="O21" s="236">
        <f>N21/N21</f>
        <v>1</v>
      </c>
      <c r="P21" s="352" t="s">
        <v>297</v>
      </c>
      <c r="Q21" s="234">
        <f>P21/P21</f>
        <v>1</v>
      </c>
      <c r="R21" s="353" t="s">
        <v>298</v>
      </c>
      <c r="S21" s="237">
        <f>R21/R21</f>
        <v>1</v>
      </c>
      <c r="T21" s="354" t="s">
        <v>299</v>
      </c>
      <c r="U21" s="234">
        <f>T21/T21</f>
        <v>1</v>
      </c>
      <c r="V21" s="354">
        <f t="shared" ref="V21:V34" si="1">B21-D21-F21-H21-J21-L21-N21-P21-R21-T21</f>
        <v>85789</v>
      </c>
      <c r="W21" s="234">
        <f>V21/V21</f>
        <v>1</v>
      </c>
      <c r="X21" s="354" t="s">
        <v>1455</v>
      </c>
      <c r="Y21" s="234">
        <f>X21/X21</f>
        <v>1</v>
      </c>
      <c r="Z21" s="354" t="s">
        <v>1457</v>
      </c>
      <c r="AA21" s="234">
        <f>Z21/Z21</f>
        <v>1</v>
      </c>
      <c r="AB21" s="354" t="s">
        <v>1459</v>
      </c>
      <c r="AC21" s="234">
        <f>AB21/AB21</f>
        <v>1</v>
      </c>
      <c r="AD21" s="354" t="s">
        <v>1464</v>
      </c>
      <c r="AE21" s="234">
        <f>AD21/AD21</f>
        <v>1</v>
      </c>
      <c r="AF21" s="354" t="s">
        <v>1465</v>
      </c>
      <c r="AG21" s="234">
        <f>AF21/AF21</f>
        <v>1</v>
      </c>
      <c r="AH21" s="354" t="s">
        <v>1468</v>
      </c>
      <c r="AI21" s="234">
        <f>AH21/AH21</f>
        <v>1</v>
      </c>
      <c r="AJ21" s="354" t="s">
        <v>1471</v>
      </c>
      <c r="AK21" s="234">
        <f>AJ21/AJ21</f>
        <v>1</v>
      </c>
      <c r="AL21" s="354" t="s">
        <v>1476</v>
      </c>
      <c r="AM21" s="234">
        <f>AL21/AL21</f>
        <v>1</v>
      </c>
      <c r="AN21" s="354" t="s">
        <v>1479</v>
      </c>
      <c r="AO21" s="234">
        <f>AN21/AN21</f>
        <v>1</v>
      </c>
      <c r="AP21" s="354" t="s">
        <v>1480</v>
      </c>
      <c r="AQ21" s="234">
        <f>AP21/AP21</f>
        <v>1</v>
      </c>
      <c r="AR21" s="354">
        <f>B21-D21-F21-H21-J21-L21-X21-Z21-AB21-AD21-AF21-AH21-AJ21-AL21-AN21-AP21</f>
        <v>54725</v>
      </c>
      <c r="AS21" s="234">
        <f>AR21/AR21</f>
        <v>1</v>
      </c>
    </row>
    <row r="22" spans="1:45" ht="17.25" thickTop="1" thickBot="1">
      <c r="A22" s="182" t="s">
        <v>14</v>
      </c>
      <c r="B22" s="238">
        <v>206592</v>
      </c>
      <c r="C22" s="237">
        <f>B22/B21</f>
        <v>0.74029534126213414</v>
      </c>
      <c r="D22" s="239">
        <v>14434</v>
      </c>
      <c r="E22" s="240">
        <f>D22/D21</f>
        <v>0.69357551294988229</v>
      </c>
      <c r="F22" s="238">
        <v>2568</v>
      </c>
      <c r="G22" s="236">
        <f>F22/F21</f>
        <v>0.80400751408891669</v>
      </c>
      <c r="H22" s="241">
        <v>1225</v>
      </c>
      <c r="I22" s="236">
        <f>H22/H21</f>
        <v>0.70240825688073394</v>
      </c>
      <c r="J22" s="238">
        <v>939</v>
      </c>
      <c r="K22" s="242">
        <f>J22/J21</f>
        <v>0.70337078651685392</v>
      </c>
      <c r="L22" s="241">
        <v>120466</v>
      </c>
      <c r="M22" s="236">
        <f>L22/L21</f>
        <v>0.75089447110889485</v>
      </c>
      <c r="N22" s="243">
        <v>585</v>
      </c>
      <c r="O22" s="236">
        <f>N22/N21</f>
        <v>0.56412729026036645</v>
      </c>
      <c r="P22" s="238">
        <v>241</v>
      </c>
      <c r="Q22" s="237">
        <f>P22/P21</f>
        <v>0.70674486803519065</v>
      </c>
      <c r="R22" s="241">
        <v>759</v>
      </c>
      <c r="S22" s="234">
        <f>R22/R21</f>
        <v>0.64927288280581696</v>
      </c>
      <c r="T22" s="238">
        <v>1969</v>
      </c>
      <c r="U22" s="236">
        <f>T22/T21</f>
        <v>0.61206092632887787</v>
      </c>
      <c r="V22" s="354">
        <f t="shared" si="1"/>
        <v>63406</v>
      </c>
      <c r="W22" s="236">
        <f>V22/V21</f>
        <v>0.73909242443669931</v>
      </c>
      <c r="X22" s="241">
        <v>1729</v>
      </c>
      <c r="Y22" s="236">
        <f>X22/X21</f>
        <v>0.84177215189873422</v>
      </c>
      <c r="Z22" s="241">
        <v>2306</v>
      </c>
      <c r="AA22" s="236">
        <f>Z22/Z21</f>
        <v>0.74243399871216997</v>
      </c>
      <c r="AB22" s="241">
        <v>1415</v>
      </c>
      <c r="AC22" s="236">
        <f>AB22/AB21</f>
        <v>0.62721631205673756</v>
      </c>
      <c r="AD22" s="241">
        <v>2562</v>
      </c>
      <c r="AE22" s="236">
        <f>AD22/AD21</f>
        <v>0.87799862919808092</v>
      </c>
      <c r="AF22" s="241">
        <v>1895</v>
      </c>
      <c r="AG22" s="236">
        <f>AF22/AF21</f>
        <v>0.77315381476948186</v>
      </c>
      <c r="AH22" s="241">
        <v>2499</v>
      </c>
      <c r="AI22" s="236">
        <f>AH22/AH21</f>
        <v>0.78857683811928048</v>
      </c>
      <c r="AJ22" s="241">
        <v>5694</v>
      </c>
      <c r="AK22" s="236">
        <f>AJ22/AJ21</f>
        <v>0.75447197561945145</v>
      </c>
      <c r="AL22" s="241">
        <v>4921</v>
      </c>
      <c r="AM22" s="236">
        <f>AL22/AL21</f>
        <v>0.7779007271577616</v>
      </c>
      <c r="AN22" s="241">
        <v>660</v>
      </c>
      <c r="AO22" s="236">
        <f>AN22/AN21</f>
        <v>0.84291187739463602</v>
      </c>
      <c r="AP22" s="241">
        <v>4420</v>
      </c>
      <c r="AQ22" s="236">
        <f>AP22/AP21</f>
        <v>0.71083949823094239</v>
      </c>
      <c r="AR22" s="241">
        <f t="shared" ref="AR22:AR34" si="2">B22-D22-F22-H22-J22-L22-X22-Z22-AB22-AD22-AF22-AH22-AJ22-AL22-AN22-AP22</f>
        <v>38859</v>
      </c>
      <c r="AS22" s="236">
        <f>AR22/AR21</f>
        <v>0.71007766103243486</v>
      </c>
    </row>
    <row r="23" spans="1:45" ht="16.5" thickBot="1">
      <c r="A23" s="183" t="s">
        <v>15</v>
      </c>
      <c r="B23" s="243">
        <v>14260</v>
      </c>
      <c r="C23" s="242">
        <f>B23/B21</f>
        <v>5.1098840063497297E-2</v>
      </c>
      <c r="D23" s="238">
        <v>1174</v>
      </c>
      <c r="E23" s="236">
        <f>D23/D21</f>
        <v>5.6412474172312717E-2</v>
      </c>
      <c r="F23" s="241">
        <v>179</v>
      </c>
      <c r="G23" s="244">
        <f>F23/F21</f>
        <v>5.6042579837194739E-2</v>
      </c>
      <c r="H23" s="238">
        <v>63</v>
      </c>
      <c r="I23" s="236">
        <f>H23/H21</f>
        <v>3.6123853211009173E-2</v>
      </c>
      <c r="J23" s="241">
        <v>86</v>
      </c>
      <c r="K23" s="240">
        <f>J23/J21</f>
        <v>6.4419475655430714E-2</v>
      </c>
      <c r="L23" s="241">
        <v>8224</v>
      </c>
      <c r="M23" s="234">
        <f>L23/L21</f>
        <v>5.1262232749485756E-2</v>
      </c>
      <c r="N23" s="238">
        <v>38</v>
      </c>
      <c r="O23" s="237">
        <f>N23/N21</f>
        <v>3.6644165863066541E-2</v>
      </c>
      <c r="P23" s="238">
        <v>15</v>
      </c>
      <c r="Q23" s="237">
        <f>P23/P21</f>
        <v>4.398826979472141E-2</v>
      </c>
      <c r="R23" s="238">
        <v>27</v>
      </c>
      <c r="S23" s="236">
        <f>R23/R21</f>
        <v>2.3096663815226688E-2</v>
      </c>
      <c r="T23" s="238">
        <v>180</v>
      </c>
      <c r="U23" s="234">
        <f>T23/T21</f>
        <v>5.5952751010258005E-2</v>
      </c>
      <c r="V23" s="354">
        <f t="shared" si="1"/>
        <v>4274</v>
      </c>
      <c r="W23" s="234">
        <f>V23/V21</f>
        <v>4.9819906981081491E-2</v>
      </c>
      <c r="X23" s="241">
        <v>190</v>
      </c>
      <c r="Y23" s="234">
        <f>X23/X21</f>
        <v>9.2502434274586168E-2</v>
      </c>
      <c r="Z23" s="241">
        <v>98</v>
      </c>
      <c r="AA23" s="234">
        <f>Z23/Z21</f>
        <v>3.1551835157759174E-2</v>
      </c>
      <c r="AB23" s="241">
        <v>87</v>
      </c>
      <c r="AC23" s="234">
        <f>AB23/AB21</f>
        <v>3.8563829787234043E-2</v>
      </c>
      <c r="AD23" s="241">
        <v>80</v>
      </c>
      <c r="AE23" s="234">
        <f>AD23/AD21</f>
        <v>2.7416038382453736E-2</v>
      </c>
      <c r="AF23" s="241">
        <v>141</v>
      </c>
      <c r="AG23" s="234">
        <f>AF23/AF21</f>
        <v>5.7527539779681759E-2</v>
      </c>
      <c r="AH23" s="241">
        <v>203</v>
      </c>
      <c r="AI23" s="234">
        <f>AH23/AH21</f>
        <v>6.4058062480277692E-2</v>
      </c>
      <c r="AJ23" s="241">
        <v>273</v>
      </c>
      <c r="AK23" s="234">
        <f>AJ23/AJ21</f>
        <v>3.6173313899562742E-2</v>
      </c>
      <c r="AL23" s="241">
        <v>275</v>
      </c>
      <c r="AM23" s="234">
        <f>AL23/AL21</f>
        <v>4.3471387922858047E-2</v>
      </c>
      <c r="AN23" s="241">
        <v>27</v>
      </c>
      <c r="AO23" s="234">
        <f>AN23/AN21</f>
        <v>3.4482758620689655E-2</v>
      </c>
      <c r="AP23" s="241">
        <v>261</v>
      </c>
      <c r="AQ23" s="234">
        <f>AP23/AP21</f>
        <v>4.1974911547121262E-2</v>
      </c>
      <c r="AR23" s="241">
        <f t="shared" si="2"/>
        <v>2899</v>
      </c>
      <c r="AS23" s="234">
        <f>AR23/AR21</f>
        <v>5.2973960712654179E-2</v>
      </c>
    </row>
    <row r="24" spans="1:45" ht="16.5" thickBot="1">
      <c r="A24" s="183" t="s">
        <v>16</v>
      </c>
      <c r="B24" s="233">
        <v>35547</v>
      </c>
      <c r="C24" s="234">
        <f>B24/B21</f>
        <v>0.12737801316529723</v>
      </c>
      <c r="D24" s="238">
        <v>2776</v>
      </c>
      <c r="E24" s="237">
        <f>D24/D21</f>
        <v>0.13339099514679736</v>
      </c>
      <c r="F24" s="241">
        <v>451</v>
      </c>
      <c r="G24" s="234">
        <f>F24/F21</f>
        <v>0.14120225422667501</v>
      </c>
      <c r="H24" s="241">
        <v>172</v>
      </c>
      <c r="I24" s="244">
        <f>H24/H21</f>
        <v>9.862385321100918E-2</v>
      </c>
      <c r="J24" s="241">
        <v>122</v>
      </c>
      <c r="K24" s="236">
        <f>J24/J21</f>
        <v>9.1385767790262168E-2</v>
      </c>
      <c r="L24" s="241">
        <v>21258</v>
      </c>
      <c r="M24" s="236">
        <f>L24/L21</f>
        <v>0.13250638907934925</v>
      </c>
      <c r="N24" s="241">
        <v>157</v>
      </c>
      <c r="O24" s="234">
        <f>N24/N21</f>
        <v>0.15139826422372227</v>
      </c>
      <c r="P24" s="241">
        <v>75</v>
      </c>
      <c r="Q24" s="234">
        <f>P24/P21</f>
        <v>0.21994134897360704</v>
      </c>
      <c r="R24" s="243">
        <v>192</v>
      </c>
      <c r="S24" s="236">
        <f>R24/R21</f>
        <v>0.16424294268605646</v>
      </c>
      <c r="T24" s="243">
        <v>500</v>
      </c>
      <c r="U24" s="236">
        <f>T24/T21</f>
        <v>0.1554243083618278</v>
      </c>
      <c r="V24" s="354">
        <f t="shared" si="1"/>
        <v>9844</v>
      </c>
      <c r="W24" s="236">
        <f>V24/V21</f>
        <v>0.1147466458403758</v>
      </c>
      <c r="X24" s="241">
        <v>214</v>
      </c>
      <c r="Y24" s="236">
        <f>X24/X21</f>
        <v>0.10418695228821812</v>
      </c>
      <c r="Z24" s="241">
        <v>412</v>
      </c>
      <c r="AA24" s="236">
        <f>Z24/Z21</f>
        <v>0.13264649066323245</v>
      </c>
      <c r="AB24" s="241">
        <v>308</v>
      </c>
      <c r="AC24" s="236">
        <f>AB24/AB21</f>
        <v>0.13652482269503546</v>
      </c>
      <c r="AD24" s="241">
        <v>261</v>
      </c>
      <c r="AE24" s="236">
        <f>AD24/AD21</f>
        <v>8.9444825222755306E-2</v>
      </c>
      <c r="AF24" s="241">
        <v>261</v>
      </c>
      <c r="AG24" s="236">
        <f>AF24/AF21</f>
        <v>0.10648714810281518</v>
      </c>
      <c r="AH24" s="241">
        <v>274</v>
      </c>
      <c r="AI24" s="236">
        <f>AH24/AH21</f>
        <v>8.6462606500473341E-2</v>
      </c>
      <c r="AJ24" s="241">
        <v>707</v>
      </c>
      <c r="AK24" s="236">
        <f>AJ24/AJ21</f>
        <v>9.3679607791175304E-2</v>
      </c>
      <c r="AL24" s="241">
        <v>649</v>
      </c>
      <c r="AM24" s="236">
        <f>AL24/AL21</f>
        <v>0.10259247549794499</v>
      </c>
      <c r="AN24" s="241">
        <v>86</v>
      </c>
      <c r="AO24" s="236">
        <f>AN24/AN21</f>
        <v>0.10983397190293742</v>
      </c>
      <c r="AP24" s="241">
        <v>609</v>
      </c>
      <c r="AQ24" s="236">
        <f>AP24/AP21</f>
        <v>9.794146027661628E-2</v>
      </c>
      <c r="AR24" s="241">
        <f t="shared" si="2"/>
        <v>6987</v>
      </c>
      <c r="AS24" s="236">
        <f>AR24/AR21</f>
        <v>0.12767473732297852</v>
      </c>
    </row>
    <row r="25" spans="1:45" ht="16.5" thickBot="1">
      <c r="A25" s="183" t="s">
        <v>17</v>
      </c>
      <c r="B25" s="238">
        <v>29918</v>
      </c>
      <c r="C25" s="237">
        <f>B25/B21</f>
        <v>0.10720722980502891</v>
      </c>
      <c r="D25" s="243">
        <v>2532</v>
      </c>
      <c r="E25" s="242">
        <f>D25/D21</f>
        <v>0.12166642640911057</v>
      </c>
      <c r="F25" s="241">
        <v>356</v>
      </c>
      <c r="G25" s="236">
        <f>F25/F21</f>
        <v>0.11145898559799625</v>
      </c>
      <c r="H25" s="241">
        <v>85</v>
      </c>
      <c r="I25" s="236">
        <f>H25/H21</f>
        <v>4.8738532110091742E-2</v>
      </c>
      <c r="J25" s="241">
        <v>76</v>
      </c>
      <c r="K25" s="236">
        <f>J25/J21</f>
        <v>5.6928838951310859E-2</v>
      </c>
      <c r="L25" s="243">
        <v>19508</v>
      </c>
      <c r="M25" s="242">
        <f>L25/L21</f>
        <v>0.12159820482453407</v>
      </c>
      <c r="N25" s="241">
        <v>109</v>
      </c>
      <c r="O25" s="236">
        <f>N25/N21</f>
        <v>0.10511089681774349</v>
      </c>
      <c r="P25" s="241">
        <v>26</v>
      </c>
      <c r="Q25" s="236">
        <f>P25/P21</f>
        <v>7.6246334310850442E-2</v>
      </c>
      <c r="R25" s="243">
        <v>129</v>
      </c>
      <c r="S25" s="234">
        <f>R25/R21</f>
        <v>0.11035072711719418</v>
      </c>
      <c r="T25" s="241">
        <v>406</v>
      </c>
      <c r="U25" s="236">
        <f>T25/T21</f>
        <v>0.12620453838980417</v>
      </c>
      <c r="V25" s="354">
        <f t="shared" si="1"/>
        <v>6691</v>
      </c>
      <c r="W25" s="236">
        <f>V25/V21</f>
        <v>7.7993682173705253E-2</v>
      </c>
      <c r="X25" s="243">
        <v>208</v>
      </c>
      <c r="Y25" s="242">
        <f>X25/X21</f>
        <v>0.10126582278481013</v>
      </c>
      <c r="Z25" s="243">
        <v>263</v>
      </c>
      <c r="AA25" s="242">
        <f>Z25/Z21</f>
        <v>8.467482292337411E-2</v>
      </c>
      <c r="AB25" s="243">
        <v>239</v>
      </c>
      <c r="AC25" s="242">
        <f>AB25/AB21</f>
        <v>0.10593971631205673</v>
      </c>
      <c r="AD25" s="243">
        <v>207</v>
      </c>
      <c r="AE25" s="242">
        <f>AD25/AD21</f>
        <v>7.0938999314599044E-2</v>
      </c>
      <c r="AF25" s="243">
        <v>249</v>
      </c>
      <c r="AG25" s="242">
        <f>AF25/AF21</f>
        <v>0.10159118727050184</v>
      </c>
      <c r="AH25" s="243">
        <v>222</v>
      </c>
      <c r="AI25" s="242">
        <f>AH25/AH21</f>
        <v>7.0053644682865263E-2</v>
      </c>
      <c r="AJ25" s="243">
        <v>649</v>
      </c>
      <c r="AK25" s="242">
        <f>AJ25/AJ21</f>
        <v>8.5994434874784684E-2</v>
      </c>
      <c r="AL25" s="243">
        <v>356</v>
      </c>
      <c r="AM25" s="242">
        <f>AL25/AL21</f>
        <v>5.6275687638318049E-2</v>
      </c>
      <c r="AN25" s="243">
        <v>60</v>
      </c>
      <c r="AO25" s="242">
        <f>AN25/AN21</f>
        <v>7.662835249042145E-2</v>
      </c>
      <c r="AP25" s="243">
        <v>527</v>
      </c>
      <c r="AQ25" s="242">
        <f>AP25/AP21</f>
        <v>8.4753940173689285E-2</v>
      </c>
      <c r="AR25" s="243">
        <f t="shared" si="2"/>
        <v>4381</v>
      </c>
      <c r="AS25" s="242">
        <f>AR25/AR21</f>
        <v>8.0054819552306991E-2</v>
      </c>
    </row>
    <row r="26" spans="1:45" ht="16.5" thickBot="1">
      <c r="A26" s="183" t="s">
        <v>18</v>
      </c>
      <c r="B26" s="241">
        <v>13035</v>
      </c>
      <c r="C26" s="236">
        <f>B26/B21</f>
        <v>4.6709213199697563E-2</v>
      </c>
      <c r="D26" s="238">
        <v>778</v>
      </c>
      <c r="E26" s="236">
        <f>D26/D21</f>
        <v>3.7384075729181683E-2</v>
      </c>
      <c r="F26" s="241">
        <v>136</v>
      </c>
      <c r="G26" s="236">
        <f>F26/F21</f>
        <v>4.2579837194740136E-2</v>
      </c>
      <c r="H26" s="241">
        <v>76</v>
      </c>
      <c r="I26" s="236">
        <f>H26/H21</f>
        <v>4.3577981651376149E-2</v>
      </c>
      <c r="J26" s="241">
        <v>52</v>
      </c>
      <c r="K26" s="234">
        <f>J26/J21</f>
        <v>3.895131086142322E-2</v>
      </c>
      <c r="L26" s="241">
        <v>8321</v>
      </c>
      <c r="M26" s="234">
        <f>L26/L21</f>
        <v>5.1866857819609799E-2</v>
      </c>
      <c r="N26" s="233">
        <v>41</v>
      </c>
      <c r="O26" s="236">
        <f>N26/N21</f>
        <v>3.9537126325940211E-2</v>
      </c>
      <c r="P26" s="241">
        <v>13</v>
      </c>
      <c r="Q26" s="236">
        <f>P26/P21</f>
        <v>3.8123167155425221E-2</v>
      </c>
      <c r="R26" s="241">
        <v>59</v>
      </c>
      <c r="S26" s="236">
        <f>R26/R21</f>
        <v>5.0470487596236097E-2</v>
      </c>
      <c r="T26" s="233">
        <v>118</v>
      </c>
      <c r="U26" s="234">
        <f>T26/T21</f>
        <v>3.668013677339136E-2</v>
      </c>
      <c r="V26" s="354">
        <f t="shared" si="1"/>
        <v>3441</v>
      </c>
      <c r="W26" s="234">
        <f>V26/V21</f>
        <v>4.011003741738451E-2</v>
      </c>
      <c r="X26" s="241">
        <v>104</v>
      </c>
      <c r="Y26" s="234">
        <f>X26/X21</f>
        <v>5.0632911392405063E-2</v>
      </c>
      <c r="Z26" s="241">
        <v>156</v>
      </c>
      <c r="AA26" s="234">
        <f>Z26/Z21</f>
        <v>5.0225370251126854E-2</v>
      </c>
      <c r="AB26" s="241">
        <v>64</v>
      </c>
      <c r="AC26" s="234">
        <f>AB26/AB21</f>
        <v>2.8368794326241134E-2</v>
      </c>
      <c r="AD26" s="241">
        <v>103</v>
      </c>
      <c r="AE26" s="234">
        <f>AD26/AD21</f>
        <v>3.5298149417409184E-2</v>
      </c>
      <c r="AF26" s="241">
        <v>80</v>
      </c>
      <c r="AG26" s="234">
        <f>AF26/AF21</f>
        <v>3.2639738882088945E-2</v>
      </c>
      <c r="AH26" s="241">
        <v>134</v>
      </c>
      <c r="AI26" s="234">
        <f>AH26/AH21</f>
        <v>4.2284632376143896E-2</v>
      </c>
      <c r="AJ26" s="241">
        <v>357</v>
      </c>
      <c r="AK26" s="234">
        <f>AJ26/AJ21</f>
        <v>4.7303564330197431E-2</v>
      </c>
      <c r="AL26" s="241">
        <v>219</v>
      </c>
      <c r="AM26" s="234">
        <f>AL26/AL21</f>
        <v>3.4619032564021497E-2</v>
      </c>
      <c r="AN26" s="241">
        <v>11</v>
      </c>
      <c r="AO26" s="234">
        <f>AN26/AN21</f>
        <v>1.40485312899106E-2</v>
      </c>
      <c r="AP26" s="241">
        <v>225</v>
      </c>
      <c r="AQ26" s="234">
        <f>AP26/AP21</f>
        <v>3.6185268575104533E-2</v>
      </c>
      <c r="AR26" s="241">
        <f t="shared" si="2"/>
        <v>2219</v>
      </c>
      <c r="AS26" s="234">
        <f>AR26/AR21</f>
        <v>4.0548195523069895E-2</v>
      </c>
    </row>
    <row r="27" spans="1:45" ht="16.5" thickBot="1">
      <c r="A27" s="183" t="s">
        <v>19</v>
      </c>
      <c r="B27" s="241">
        <v>238640</v>
      </c>
      <c r="C27" s="244">
        <f>B27/B21</f>
        <v>0.85513514675687197</v>
      </c>
      <c r="D27" s="243">
        <v>15721</v>
      </c>
      <c r="E27" s="242">
        <f>D27/D21</f>
        <v>0.75541780789005819</v>
      </c>
      <c r="F27" s="241">
        <v>2861</v>
      </c>
      <c r="G27" s="236">
        <f>F27/F21</f>
        <v>0.89574201628052597</v>
      </c>
      <c r="H27" s="241">
        <v>1490</v>
      </c>
      <c r="I27" s="234">
        <f>H27/H21</f>
        <v>0.85435779816513757</v>
      </c>
      <c r="J27" s="233">
        <v>1082</v>
      </c>
      <c r="K27" s="236">
        <f>J27/J21</f>
        <v>0.81048689138576779</v>
      </c>
      <c r="L27" s="241">
        <v>138238</v>
      </c>
      <c r="M27" s="236">
        <f>L27/L21</f>
        <v>0.86167175715265221</v>
      </c>
      <c r="N27" s="245">
        <v>48</v>
      </c>
      <c r="O27" s="236">
        <f>N27/N21</f>
        <v>4.6287367405978788E-2</v>
      </c>
      <c r="P27" s="243">
        <v>38</v>
      </c>
      <c r="Q27" s="244">
        <f>P27/P21</f>
        <v>0.11143695014662756</v>
      </c>
      <c r="R27" s="241">
        <v>144</v>
      </c>
      <c r="S27" s="236">
        <f>R27/R21</f>
        <v>0.12318220701454234</v>
      </c>
      <c r="T27" s="238">
        <v>296</v>
      </c>
      <c r="U27" s="237">
        <f>T27/T21</f>
        <v>9.2011190550202057E-2</v>
      </c>
      <c r="V27" s="354">
        <f t="shared" si="1"/>
        <v>78722</v>
      </c>
      <c r="W27" s="237">
        <f>V27/V21</f>
        <v>0.91762347154064039</v>
      </c>
      <c r="X27" s="241">
        <v>2031</v>
      </c>
      <c r="Y27" s="236">
        <f>X27/X21</f>
        <v>0.98880233690360275</v>
      </c>
      <c r="Z27" s="241">
        <v>2691</v>
      </c>
      <c r="AA27" s="236">
        <f>Z27/Z21</f>
        <v>0.8663876368319382</v>
      </c>
      <c r="AB27" s="241">
        <v>1553</v>
      </c>
      <c r="AC27" s="236">
        <f>AB27/AB21</f>
        <v>0.68838652482269502</v>
      </c>
      <c r="AD27" s="241">
        <v>3314</v>
      </c>
      <c r="AE27" s="236">
        <f>AD27/AD21</f>
        <v>1.1357093899931461</v>
      </c>
      <c r="AF27" s="241">
        <v>2214</v>
      </c>
      <c r="AG27" s="236">
        <f>AF27/AF21</f>
        <v>0.90330477356181149</v>
      </c>
      <c r="AH27" s="241">
        <v>3180</v>
      </c>
      <c r="AI27" s="236">
        <f>AH27/AH21</f>
        <v>1.0034711265383403</v>
      </c>
      <c r="AJ27" s="241">
        <v>6878</v>
      </c>
      <c r="AK27" s="236">
        <f>AJ27/AJ21</f>
        <v>0.91135550549887367</v>
      </c>
      <c r="AL27" s="241">
        <v>6225</v>
      </c>
      <c r="AM27" s="236">
        <f>AL27/AL21</f>
        <v>0.98403414479924123</v>
      </c>
      <c r="AN27" s="241">
        <v>801</v>
      </c>
      <c r="AO27" s="236">
        <f>AN27/AN21</f>
        <v>1.0229885057471264</v>
      </c>
      <c r="AP27" s="241">
        <v>5261</v>
      </c>
      <c r="AQ27" s="236">
        <f>AP27/AP21</f>
        <v>0.84609199099388877</v>
      </c>
      <c r="AR27" s="241">
        <f t="shared" si="2"/>
        <v>45100</v>
      </c>
      <c r="AS27" s="236">
        <f>AR27/AR21</f>
        <v>0.82412060301507539</v>
      </c>
    </row>
    <row r="28" spans="1:45" ht="16.5" thickBot="1">
      <c r="A28" s="184" t="s">
        <v>20</v>
      </c>
      <c r="B28" s="246">
        <v>82344</v>
      </c>
      <c r="C28" s="247">
        <f>B28/B21</f>
        <v>0.29506892610018381</v>
      </c>
      <c r="D28" s="248">
        <v>5912</v>
      </c>
      <c r="E28" s="249">
        <f>D28/D21</f>
        <v>0.28408053433280478</v>
      </c>
      <c r="F28" s="248">
        <v>1079</v>
      </c>
      <c r="G28" s="249">
        <f>F28/F21</f>
        <v>0.33782091421415156</v>
      </c>
      <c r="H28" s="248">
        <v>609</v>
      </c>
      <c r="I28" s="247">
        <f>H28/H21</f>
        <v>0.34919724770642202</v>
      </c>
      <c r="J28" s="246">
        <v>485</v>
      </c>
      <c r="K28" s="249">
        <f>J28/J21</f>
        <v>0.36329588014981273</v>
      </c>
      <c r="L28" s="248">
        <v>45287</v>
      </c>
      <c r="M28" s="249">
        <f>L28/L21</f>
        <v>0.28228510877018015</v>
      </c>
      <c r="N28" s="248">
        <v>192</v>
      </c>
      <c r="O28" s="250">
        <f>N28/N21</f>
        <v>0.18514946962391515</v>
      </c>
      <c r="P28" s="251">
        <v>74</v>
      </c>
      <c r="Q28" s="250">
        <f>P28/P21</f>
        <v>0.21700879765395895</v>
      </c>
      <c r="R28" s="246">
        <v>208</v>
      </c>
      <c r="S28" s="250">
        <f>R28/R21</f>
        <v>0.17792985457656116</v>
      </c>
      <c r="T28" s="251">
        <v>469</v>
      </c>
      <c r="U28" s="250">
        <f>T28/T21</f>
        <v>0.14578800124339447</v>
      </c>
      <c r="V28" s="354">
        <f t="shared" si="1"/>
        <v>28029</v>
      </c>
      <c r="W28" s="250">
        <f>V28/V21</f>
        <v>0.32672020888458891</v>
      </c>
      <c r="X28" s="248">
        <v>715</v>
      </c>
      <c r="Y28" s="249">
        <f>X28/X21</f>
        <v>0.34810126582278483</v>
      </c>
      <c r="Z28" s="248">
        <v>932</v>
      </c>
      <c r="AA28" s="249">
        <f>Z28/Z21</f>
        <v>0.30006439150032194</v>
      </c>
      <c r="AB28" s="248">
        <v>504</v>
      </c>
      <c r="AC28" s="249">
        <f>AB28/AB21</f>
        <v>0.22340425531914893</v>
      </c>
      <c r="AD28" s="248">
        <v>1196</v>
      </c>
      <c r="AE28" s="249">
        <f>AD28/AD21</f>
        <v>0.40986977381768336</v>
      </c>
      <c r="AF28" s="248">
        <v>712</v>
      </c>
      <c r="AG28" s="249">
        <f>AF28/AF21</f>
        <v>0.29049367605059162</v>
      </c>
      <c r="AH28" s="248">
        <v>1016</v>
      </c>
      <c r="AI28" s="249">
        <f>AH28/AH21</f>
        <v>0.32060586935941937</v>
      </c>
      <c r="AJ28" s="248">
        <v>2463</v>
      </c>
      <c r="AK28" s="249">
        <f>AJ28/AJ21</f>
        <v>0.32635484298396716</v>
      </c>
      <c r="AL28" s="248">
        <v>2208</v>
      </c>
      <c r="AM28" s="249">
        <f>AL28/AL21</f>
        <v>0.34903572557698387</v>
      </c>
      <c r="AN28" s="248">
        <v>349</v>
      </c>
      <c r="AO28" s="249">
        <f>AN28/AN21</f>
        <v>0.44572158365261816</v>
      </c>
      <c r="AP28" s="248">
        <v>2032</v>
      </c>
      <c r="AQ28" s="249">
        <f>AP28/AP21</f>
        <v>0.32679318108716632</v>
      </c>
      <c r="AR28" s="248">
        <f t="shared" si="2"/>
        <v>16845</v>
      </c>
      <c r="AS28" s="249">
        <f>AR28/AR21</f>
        <v>0.307811786203746</v>
      </c>
    </row>
    <row r="29" spans="1:45" ht="17.25" thickTop="1" thickBot="1">
      <c r="A29" s="227" t="s">
        <v>21</v>
      </c>
      <c r="B29" s="356" t="s">
        <v>1427</v>
      </c>
      <c r="C29" s="242">
        <f>B29/B21</f>
        <v>0.2597046587378658</v>
      </c>
      <c r="D29" s="357" t="s">
        <v>1434</v>
      </c>
      <c r="E29" s="234">
        <f>D29/D21</f>
        <v>0.30642448705011771</v>
      </c>
      <c r="F29" s="357" t="s">
        <v>1441</v>
      </c>
      <c r="G29" s="242">
        <f>F29/F21</f>
        <v>0.19599248591108329</v>
      </c>
      <c r="H29" s="357" t="s">
        <v>1444</v>
      </c>
      <c r="I29" s="252">
        <f>H29/H21</f>
        <v>0.29759174311926606</v>
      </c>
      <c r="J29" s="357" t="s">
        <v>1446</v>
      </c>
      <c r="K29" s="242">
        <f>J29/J21</f>
        <v>0.29662921348314608</v>
      </c>
      <c r="L29" s="358" t="s">
        <v>1449</v>
      </c>
      <c r="M29" s="244">
        <f>L29/L21</f>
        <v>0.24910552889110515</v>
      </c>
      <c r="N29" s="358" t="s">
        <v>286</v>
      </c>
      <c r="O29" s="253">
        <f>N29/N21</f>
        <v>0.43587270973963355</v>
      </c>
      <c r="P29" s="359" t="s">
        <v>147</v>
      </c>
      <c r="Q29" s="234">
        <f>P29/P21</f>
        <v>0.2932551319648094</v>
      </c>
      <c r="R29" s="357" t="s">
        <v>289</v>
      </c>
      <c r="S29" s="254">
        <f>R29/R21</f>
        <v>0.35072711719418304</v>
      </c>
      <c r="T29" s="360" t="s">
        <v>291</v>
      </c>
      <c r="U29" s="255">
        <f>T29/T21</f>
        <v>0.38793907367112218</v>
      </c>
      <c r="V29" s="354">
        <f t="shared" si="1"/>
        <v>22383</v>
      </c>
      <c r="W29" s="255">
        <f>V29/V21</f>
        <v>0.26090757556330063</v>
      </c>
      <c r="X29" s="358" t="s">
        <v>818</v>
      </c>
      <c r="Y29" s="244">
        <f>X29/X21</f>
        <v>0.15822784810126583</v>
      </c>
      <c r="Z29" s="358" t="s">
        <v>1458</v>
      </c>
      <c r="AA29" s="244">
        <f>Z29/Z21</f>
        <v>0.25756600128783003</v>
      </c>
      <c r="AB29" s="358" t="s">
        <v>1460</v>
      </c>
      <c r="AC29" s="244">
        <f>AB29/AB21</f>
        <v>0.37278368794326239</v>
      </c>
      <c r="AD29" s="358" t="s">
        <v>437</v>
      </c>
      <c r="AE29" s="244">
        <f>AD29/AD21</f>
        <v>0.12200137080191913</v>
      </c>
      <c r="AF29" s="358" t="s">
        <v>1466</v>
      </c>
      <c r="AG29" s="244">
        <f>AF29/AF21</f>
        <v>0.22684618523051817</v>
      </c>
      <c r="AH29" s="358" t="s">
        <v>1469</v>
      </c>
      <c r="AI29" s="244">
        <f>AH29/AH21</f>
        <v>0.21142316188071947</v>
      </c>
      <c r="AJ29" s="358" t="s">
        <v>1472</v>
      </c>
      <c r="AK29" s="244">
        <f>AJ29/AJ21</f>
        <v>0.24552802438054855</v>
      </c>
      <c r="AL29" s="358" t="s">
        <v>1477</v>
      </c>
      <c r="AM29" s="244">
        <f>AL29/AL21</f>
        <v>0.22209927284223838</v>
      </c>
      <c r="AN29" s="358" t="s">
        <v>1470</v>
      </c>
      <c r="AO29" s="244">
        <f>AN29/AN21</f>
        <v>0.15708812260536398</v>
      </c>
      <c r="AP29" s="358" t="s">
        <v>1481</v>
      </c>
      <c r="AQ29" s="244">
        <f>AP29/AP21</f>
        <v>0.28916050176905755</v>
      </c>
      <c r="AR29" s="358">
        <f t="shared" si="2"/>
        <v>15866</v>
      </c>
      <c r="AS29" s="244">
        <f>AR29/AR21</f>
        <v>0.28992233896756509</v>
      </c>
    </row>
    <row r="30" spans="1:45" ht="16.5" thickBot="1">
      <c r="A30" s="226" t="s">
        <v>15</v>
      </c>
      <c r="B30" s="361" t="s">
        <v>1428</v>
      </c>
      <c r="C30" s="242">
        <f>B30/B21</f>
        <v>4.3344429832262506E-2</v>
      </c>
      <c r="D30" s="357" t="s">
        <v>1435</v>
      </c>
      <c r="E30" s="237">
        <f>D30/D21</f>
        <v>4.8243717264907983E-2</v>
      </c>
      <c r="F30" s="362" t="s">
        <v>256</v>
      </c>
      <c r="G30" s="237">
        <f>F30/F21</f>
        <v>4.038822792736381E-2</v>
      </c>
      <c r="H30" s="363" t="s">
        <v>1202</v>
      </c>
      <c r="I30" s="236">
        <f>H30/H21</f>
        <v>3.8990825688073397E-2</v>
      </c>
      <c r="J30" s="358" t="s">
        <v>943</v>
      </c>
      <c r="K30" s="234">
        <f>J30/J21</f>
        <v>4.5692883895131084E-2</v>
      </c>
      <c r="L30" s="362" t="s">
        <v>1450</v>
      </c>
      <c r="M30" s="244">
        <f>L30/L21</f>
        <v>4.041638097612666E-2</v>
      </c>
      <c r="N30" s="362" t="s">
        <v>268</v>
      </c>
      <c r="O30" s="236">
        <f>N30/N21</f>
        <v>0.10221793635486982</v>
      </c>
      <c r="P30" s="362" t="s">
        <v>154</v>
      </c>
      <c r="Q30" s="240">
        <f>P30/P21</f>
        <v>7.6246334310850442E-2</v>
      </c>
      <c r="R30" s="364" t="s">
        <v>129</v>
      </c>
      <c r="S30" s="256">
        <f>R30/R21</f>
        <v>8.8964927288280579E-2</v>
      </c>
      <c r="T30" s="362" t="s">
        <v>292</v>
      </c>
      <c r="U30" s="237">
        <f>T30/T21</f>
        <v>7.5536213863848303E-2</v>
      </c>
      <c r="V30" s="354">
        <f t="shared" si="1"/>
        <v>3871</v>
      </c>
      <c r="W30" s="237">
        <f>V30/V21</f>
        <v>4.5122335031297721E-2</v>
      </c>
      <c r="X30" s="362" t="s">
        <v>81</v>
      </c>
      <c r="Y30" s="244">
        <f>X30/X21</f>
        <v>1.9474196689386564E-2</v>
      </c>
      <c r="Z30" s="362" t="s">
        <v>1099</v>
      </c>
      <c r="AA30" s="244">
        <f>Z30/Z21</f>
        <v>4.4752092723760462E-2</v>
      </c>
      <c r="AB30" s="362" t="s">
        <v>1461</v>
      </c>
      <c r="AC30" s="244">
        <f>AB30/AB21</f>
        <v>5.8510638297872342E-2</v>
      </c>
      <c r="AD30" s="362" t="s">
        <v>608</v>
      </c>
      <c r="AE30" s="244">
        <f>AD30/AD21</f>
        <v>1.3365318711446196E-2</v>
      </c>
      <c r="AF30" s="362" t="s">
        <v>640</v>
      </c>
      <c r="AG30" s="244">
        <f>AF30/AF21</f>
        <v>3.2639738882088945E-2</v>
      </c>
      <c r="AH30" s="362" t="s">
        <v>1470</v>
      </c>
      <c r="AI30" s="244">
        <f>AH30/AH21</f>
        <v>3.881350583780372E-2</v>
      </c>
      <c r="AJ30" s="362" t="s">
        <v>1473</v>
      </c>
      <c r="AK30" s="244">
        <f>AJ30/AJ21</f>
        <v>4.240095402146548E-2</v>
      </c>
      <c r="AL30" s="362" t="s">
        <v>1478</v>
      </c>
      <c r="AM30" s="244">
        <f>AL30/AL21</f>
        <v>4.0784065760354093E-2</v>
      </c>
      <c r="AN30" s="362" t="s">
        <v>940</v>
      </c>
      <c r="AO30" s="244">
        <f>AN30/AN21</f>
        <v>8.9399744572158362E-3</v>
      </c>
      <c r="AP30" s="362" t="s">
        <v>1482</v>
      </c>
      <c r="AQ30" s="244">
        <f>AP30/AP21</f>
        <v>4.8407848182695404E-2</v>
      </c>
      <c r="AR30" s="362">
        <f t="shared" si="2"/>
        <v>2911</v>
      </c>
      <c r="AS30" s="244">
        <f>AR30/AR21</f>
        <v>5.3193238921882137E-2</v>
      </c>
    </row>
    <row r="31" spans="1:45" ht="16.5" thickBot="1">
      <c r="A31" s="183" t="s">
        <v>16</v>
      </c>
      <c r="B31" s="361" t="s">
        <v>1429</v>
      </c>
      <c r="C31" s="236">
        <f>B31/B21</f>
        <v>8.6352022990894658E-2</v>
      </c>
      <c r="D31" s="365" t="s">
        <v>1436</v>
      </c>
      <c r="E31" s="236">
        <f>D31/D21</f>
        <v>0.11229638172120514</v>
      </c>
      <c r="F31" s="357" t="s">
        <v>862</v>
      </c>
      <c r="G31" s="234">
        <f>F31/F21</f>
        <v>7.6706324358171568E-2</v>
      </c>
      <c r="H31" s="366" t="s">
        <v>1151</v>
      </c>
      <c r="I31" s="252">
        <f>H31/H21</f>
        <v>9.2889908256880732E-2</v>
      </c>
      <c r="J31" s="362" t="s">
        <v>700</v>
      </c>
      <c r="K31" s="237">
        <f>J31/J21</f>
        <v>0.1101123595505618</v>
      </c>
      <c r="L31" s="358" t="s">
        <v>1451</v>
      </c>
      <c r="M31" s="234">
        <f>L31/L21</f>
        <v>8.0041139437761019E-2</v>
      </c>
      <c r="N31" s="357" t="s">
        <v>287</v>
      </c>
      <c r="O31" s="242">
        <f>N31/N21</f>
        <v>0.1523625843780135</v>
      </c>
      <c r="P31" s="357" t="s">
        <v>81</v>
      </c>
      <c r="Q31" s="236">
        <f>P31/P21</f>
        <v>0.11730205278592376</v>
      </c>
      <c r="R31" s="367" t="s">
        <v>275</v>
      </c>
      <c r="S31" s="234">
        <f>R31/R21</f>
        <v>0.11206159110350727</v>
      </c>
      <c r="T31" s="358" t="s">
        <v>293</v>
      </c>
      <c r="U31" s="234">
        <f>T31/T21</f>
        <v>0.15511345974510413</v>
      </c>
      <c r="V31" s="354">
        <f t="shared" si="1"/>
        <v>7538</v>
      </c>
      <c r="W31" s="234">
        <f>V31/V21</f>
        <v>8.786674282250638E-2</v>
      </c>
      <c r="X31" s="358" t="s">
        <v>129</v>
      </c>
      <c r="Y31" s="234">
        <f>X31/X21</f>
        <v>5.0632911392405063E-2</v>
      </c>
      <c r="Z31" s="358" t="s">
        <v>722</v>
      </c>
      <c r="AA31" s="234">
        <f>Z31/Z21</f>
        <v>8.3386992916934966E-2</v>
      </c>
      <c r="AB31" s="358" t="s">
        <v>1462</v>
      </c>
      <c r="AC31" s="234">
        <f>AB31/AB21</f>
        <v>0.13386524822695037</v>
      </c>
      <c r="AD31" s="358" t="s">
        <v>380</v>
      </c>
      <c r="AE31" s="234">
        <f>AD31/AD21</f>
        <v>3.5983550376970527E-2</v>
      </c>
      <c r="AF31" s="358" t="s">
        <v>1314</v>
      </c>
      <c r="AG31" s="234">
        <f>AF31/AF21</f>
        <v>7.6703386372909022E-2</v>
      </c>
      <c r="AH31" s="358" t="s">
        <v>1174</v>
      </c>
      <c r="AI31" s="234">
        <f>AH31/AH21</f>
        <v>6.8791416850741555E-2</v>
      </c>
      <c r="AJ31" s="358" t="s">
        <v>1030</v>
      </c>
      <c r="AK31" s="234">
        <f>AJ31/AJ21</f>
        <v>7.0889095004637609E-2</v>
      </c>
      <c r="AL31" s="358" t="s">
        <v>1317</v>
      </c>
      <c r="AM31" s="234">
        <f>AL31/AL21</f>
        <v>7.9355042680999049E-2</v>
      </c>
      <c r="AN31" s="358" t="s">
        <v>431</v>
      </c>
      <c r="AO31" s="234">
        <f>AN31/AN21</f>
        <v>5.4916985951468711E-2</v>
      </c>
      <c r="AP31" s="358" t="s">
        <v>1020</v>
      </c>
      <c r="AQ31" s="234">
        <f>AP31/AP21</f>
        <v>0.10115792859440334</v>
      </c>
      <c r="AR31" s="358">
        <f t="shared" si="2"/>
        <v>5481</v>
      </c>
      <c r="AS31" s="234">
        <f>AR31/AR21</f>
        <v>0.10015532206486981</v>
      </c>
    </row>
    <row r="32" spans="1:45" ht="16.5" thickBot="1">
      <c r="A32" s="185" t="s">
        <v>17</v>
      </c>
      <c r="B32" s="362" t="s">
        <v>1430</v>
      </c>
      <c r="C32" s="237">
        <f>B32/B21</f>
        <v>3.7077117681417006E-2</v>
      </c>
      <c r="D32" s="368" t="s">
        <v>1437</v>
      </c>
      <c r="E32" s="236">
        <f>D32/D21</f>
        <v>4.1900917783864303E-2</v>
      </c>
      <c r="F32" s="369" t="s">
        <v>686</v>
      </c>
      <c r="G32" s="236">
        <f>F32/F21</f>
        <v>2.9430181590482152E-2</v>
      </c>
      <c r="H32" s="370" t="s">
        <v>774</v>
      </c>
      <c r="I32" s="236">
        <f>H32/H21</f>
        <v>4.988532110091743E-2</v>
      </c>
      <c r="J32" s="357" t="s">
        <v>1115</v>
      </c>
      <c r="K32" s="234">
        <f>J32/J21</f>
        <v>6.0674157303370786E-2</v>
      </c>
      <c r="L32" s="367" t="s">
        <v>1452</v>
      </c>
      <c r="M32" s="236">
        <f>L32/L21</f>
        <v>3.7044193729352366E-2</v>
      </c>
      <c r="N32" s="362" t="s">
        <v>288</v>
      </c>
      <c r="O32" s="236">
        <f>N32/N21</f>
        <v>3.5679845708775311E-2</v>
      </c>
      <c r="P32" s="367" t="s">
        <v>80</v>
      </c>
      <c r="Q32" s="240">
        <f>P32/P21</f>
        <v>3.8123167155425221E-2</v>
      </c>
      <c r="R32" s="362" t="s">
        <v>121</v>
      </c>
      <c r="S32" s="236">
        <f>R32/R21</f>
        <v>6.4157399486740804E-2</v>
      </c>
      <c r="T32" s="362" t="s">
        <v>256</v>
      </c>
      <c r="U32" s="237">
        <f>T32/T21</f>
        <v>4.0099471557351572E-2</v>
      </c>
      <c r="V32" s="354">
        <f t="shared" si="1"/>
        <v>3016</v>
      </c>
      <c r="W32" s="237">
        <f>V32/V21</f>
        <v>3.5156022333865646E-2</v>
      </c>
      <c r="X32" s="367" t="s">
        <v>1456</v>
      </c>
      <c r="Y32" s="236">
        <f>X32/X21</f>
        <v>1.5092502434274586E-2</v>
      </c>
      <c r="Z32" s="367" t="s">
        <v>479</v>
      </c>
      <c r="AA32" s="236">
        <f>Z32/Z21</f>
        <v>3.6381197681905987E-2</v>
      </c>
      <c r="AB32" s="367" t="s">
        <v>924</v>
      </c>
      <c r="AC32" s="236">
        <f>AB32/AB21</f>
        <v>4.565602836879433E-2</v>
      </c>
      <c r="AD32" s="367" t="s">
        <v>80</v>
      </c>
      <c r="AE32" s="236">
        <f>AD32/AD21</f>
        <v>4.4551062371487324E-3</v>
      </c>
      <c r="AF32" s="367" t="s">
        <v>1117</v>
      </c>
      <c r="AG32" s="236">
        <f>AF32/AF21</f>
        <v>4.4471644226846185E-2</v>
      </c>
      <c r="AH32" s="367" t="s">
        <v>432</v>
      </c>
      <c r="AI32" s="236">
        <f>AH32/AH21</f>
        <v>2.9346797096875987E-2</v>
      </c>
      <c r="AJ32" s="367" t="s">
        <v>1474</v>
      </c>
      <c r="AK32" s="236">
        <f>AJ32/AJ21</f>
        <v>3.6968331787465218E-2</v>
      </c>
      <c r="AL32" s="367" t="s">
        <v>1470</v>
      </c>
      <c r="AM32" s="236">
        <f>AL32/AL21</f>
        <v>1.9443566234587418E-2</v>
      </c>
      <c r="AN32" s="367" t="s">
        <v>623</v>
      </c>
      <c r="AO32" s="236">
        <f>AN32/AN21</f>
        <v>2.9374201787994891E-2</v>
      </c>
      <c r="AP32" s="367" t="s">
        <v>1483</v>
      </c>
      <c r="AQ32" s="236">
        <f>AP32/AP21</f>
        <v>4.245738179478932E-2</v>
      </c>
      <c r="AR32" s="367">
        <f t="shared" si="2"/>
        <v>2119</v>
      </c>
      <c r="AS32" s="236">
        <f>AR32/AR21</f>
        <v>3.8720877112836914E-2</v>
      </c>
    </row>
    <row r="33" spans="1:45" ht="16.5" thickBot="1">
      <c r="A33" s="185" t="s">
        <v>18</v>
      </c>
      <c r="B33" s="362" t="s">
        <v>1431</v>
      </c>
      <c r="C33" s="237">
        <f>B33/B21</f>
        <v>3.1225476319306833E-2</v>
      </c>
      <c r="D33" s="371" t="s">
        <v>1438</v>
      </c>
      <c r="E33" s="242">
        <f>D33/D21</f>
        <v>3.6807457594541348E-2</v>
      </c>
      <c r="F33" s="366" t="s">
        <v>1442</v>
      </c>
      <c r="G33" s="252">
        <f>F33/F21</f>
        <v>2.2229179711959923E-2</v>
      </c>
      <c r="H33" s="366" t="s">
        <v>85</v>
      </c>
      <c r="I33" s="252">
        <f>H33/H21</f>
        <v>2.0642201834862386E-2</v>
      </c>
      <c r="J33" s="362" t="s">
        <v>713</v>
      </c>
      <c r="K33" s="236">
        <f>J33/J21</f>
        <v>1.1985018726591761E-2</v>
      </c>
      <c r="L33" s="367" t="s">
        <v>1453</v>
      </c>
      <c r="M33" s="244">
        <f>L33/L21</f>
        <v>3.1608801346381603E-2</v>
      </c>
      <c r="N33" s="358" t="s">
        <v>85</v>
      </c>
      <c r="O33" s="244">
        <f>N33/N21</f>
        <v>3.4715525554484088E-2</v>
      </c>
      <c r="P33" s="362" t="s">
        <v>82</v>
      </c>
      <c r="Q33" s="236">
        <f>P33/P21</f>
        <v>1.7595307917888565E-2</v>
      </c>
      <c r="R33" s="362" t="s">
        <v>83</v>
      </c>
      <c r="S33" s="244">
        <f>R33/R21</f>
        <v>1.5397775876817793E-2</v>
      </c>
      <c r="T33" s="363" t="s">
        <v>294</v>
      </c>
      <c r="U33" s="242">
        <f>T33/T21</f>
        <v>3.854522847373329E-2</v>
      </c>
      <c r="V33" s="354">
        <f t="shared" si="1"/>
        <v>2570</v>
      </c>
      <c r="W33" s="242">
        <f>V33/V21</f>
        <v>2.9957220622690555E-2</v>
      </c>
      <c r="X33" s="367" t="s">
        <v>1186</v>
      </c>
      <c r="Y33" s="244">
        <f>X33/X21</f>
        <v>2.7263875365141188E-2</v>
      </c>
      <c r="Z33" s="367" t="s">
        <v>924</v>
      </c>
      <c r="AA33" s="244">
        <f>Z33/Z21</f>
        <v>3.3161622665808112E-2</v>
      </c>
      <c r="AB33" s="367" t="s">
        <v>439</v>
      </c>
      <c r="AC33" s="244">
        <f>AB33/AB21</f>
        <v>3.7234042553191488E-2</v>
      </c>
      <c r="AD33" s="367" t="s">
        <v>1275</v>
      </c>
      <c r="AE33" s="244">
        <f>AD33/AD21</f>
        <v>2.3989033584647018E-2</v>
      </c>
      <c r="AF33" s="367" t="s">
        <v>1467</v>
      </c>
      <c r="AG33" s="244">
        <f>AF33/AF21</f>
        <v>2.937576499388005E-2</v>
      </c>
      <c r="AH33" s="367" t="s">
        <v>640</v>
      </c>
      <c r="AI33" s="244">
        <f>AH33/AH21</f>
        <v>2.5244556642473968E-2</v>
      </c>
      <c r="AJ33" s="367" t="s">
        <v>923</v>
      </c>
      <c r="AK33" s="244">
        <f>AJ33/AJ21</f>
        <v>2.8090632039220881E-2</v>
      </c>
      <c r="AL33" s="367" t="s">
        <v>1188</v>
      </c>
      <c r="AM33" s="244">
        <f>AL33/AL21</f>
        <v>1.8811255137527665E-2</v>
      </c>
      <c r="AN33" s="367" t="s">
        <v>434</v>
      </c>
      <c r="AO33" s="244">
        <f>AN33/AN21</f>
        <v>1.7879948914431672E-2</v>
      </c>
      <c r="AP33" s="367" t="s">
        <v>1484</v>
      </c>
      <c r="AQ33" s="244">
        <f>AP33/AP21</f>
        <v>3.3451270504985524E-2</v>
      </c>
      <c r="AR33" s="367">
        <f t="shared" si="2"/>
        <v>1736</v>
      </c>
      <c r="AS33" s="244">
        <f>AR33/AR21</f>
        <v>3.1722247601644583E-2</v>
      </c>
    </row>
    <row r="34" spans="1:45" ht="16.5" thickBot="1">
      <c r="A34" s="185" t="s">
        <v>19</v>
      </c>
      <c r="B34" s="357" t="s">
        <v>1432</v>
      </c>
      <c r="C34" s="236">
        <f>B34/B21</f>
        <v>6.1705611913984812E-2</v>
      </c>
      <c r="D34" s="357" t="s">
        <v>1439</v>
      </c>
      <c r="E34" s="242">
        <f>D34/D21</f>
        <v>6.717601268559896E-2</v>
      </c>
      <c r="F34" s="369" t="s">
        <v>774</v>
      </c>
      <c r="G34" s="236">
        <f>F34/F21</f>
        <v>2.7238572323105822E-2</v>
      </c>
      <c r="H34" s="362" t="s">
        <v>435</v>
      </c>
      <c r="I34" s="237">
        <f>H34/H21</f>
        <v>9.5183486238532108E-2</v>
      </c>
      <c r="J34" s="362" t="s">
        <v>1447</v>
      </c>
      <c r="K34" s="244">
        <f>J34/J21</f>
        <v>6.8164794007490634E-2</v>
      </c>
      <c r="L34" s="362" t="s">
        <v>1454</v>
      </c>
      <c r="M34" s="237">
        <f>L34/L21</f>
        <v>5.9995013401483513E-2</v>
      </c>
      <c r="N34" s="362" t="s">
        <v>274</v>
      </c>
      <c r="O34" s="242">
        <f>N34/N21</f>
        <v>0.11089681774349083</v>
      </c>
      <c r="P34" s="362" t="s">
        <v>163</v>
      </c>
      <c r="Q34" s="237">
        <f>P34/P21</f>
        <v>4.398826979472141E-2</v>
      </c>
      <c r="R34" s="357" t="s">
        <v>290</v>
      </c>
      <c r="S34" s="242">
        <f>R34/R21</f>
        <v>7.0145423438836618E-2</v>
      </c>
      <c r="T34" s="357" t="s">
        <v>295</v>
      </c>
      <c r="U34" s="242">
        <f>T34/T21</f>
        <v>7.8644700031084855E-2</v>
      </c>
      <c r="V34" s="354">
        <f t="shared" si="1"/>
        <v>5388</v>
      </c>
      <c r="W34" s="242">
        <f>V34/V21</f>
        <v>6.2805254752940354E-2</v>
      </c>
      <c r="X34" s="362" t="s">
        <v>686</v>
      </c>
      <c r="Y34" s="237">
        <f>X34/X21</f>
        <v>4.5764362220058426E-2</v>
      </c>
      <c r="Z34" s="362" t="s">
        <v>462</v>
      </c>
      <c r="AA34" s="237">
        <f>Z34/Z21</f>
        <v>5.988409529942048E-2</v>
      </c>
      <c r="AB34" s="362" t="s">
        <v>1463</v>
      </c>
      <c r="AC34" s="237">
        <f>AB34/AB21</f>
        <v>9.7517730496453903E-2</v>
      </c>
      <c r="AD34" s="362" t="s">
        <v>256</v>
      </c>
      <c r="AE34" s="237">
        <f>AD34/AD21</f>
        <v>4.4208361891706648E-2</v>
      </c>
      <c r="AF34" s="362" t="s">
        <v>471</v>
      </c>
      <c r="AG34" s="237">
        <f>AF34/AF21</f>
        <v>4.3655650754793961E-2</v>
      </c>
      <c r="AH34" s="362" t="s">
        <v>1299</v>
      </c>
      <c r="AI34" s="237">
        <f>AH34/AH21</f>
        <v>4.9226885452824234E-2</v>
      </c>
      <c r="AJ34" s="362" t="s">
        <v>1475</v>
      </c>
      <c r="AK34" s="237">
        <f>AJ34/AJ21</f>
        <v>6.7179011527759375E-2</v>
      </c>
      <c r="AL34" s="362" t="s">
        <v>1354</v>
      </c>
      <c r="AM34" s="237">
        <f>AL34/AL21</f>
        <v>6.3705343028770151E-2</v>
      </c>
      <c r="AN34" s="362" t="s">
        <v>85</v>
      </c>
      <c r="AO34" s="237">
        <f>AN34/AN21</f>
        <v>4.5977011494252873E-2</v>
      </c>
      <c r="AP34" s="362" t="s">
        <v>1446</v>
      </c>
      <c r="AQ34" s="237">
        <f>AP34/AP21</f>
        <v>6.3686072692183987E-2</v>
      </c>
      <c r="AR34" s="362">
        <f t="shared" si="2"/>
        <v>3619</v>
      </c>
      <c r="AS34" s="237">
        <f>AR34/AR21</f>
        <v>6.6130653266331663E-2</v>
      </c>
    </row>
    <row r="35" spans="1:45" s="116" customFormat="1" ht="16.5" thickBot="1">
      <c r="A35" s="336" t="s">
        <v>300</v>
      </c>
      <c r="B35" s="308"/>
      <c r="C35" s="237"/>
      <c r="D35" s="309"/>
      <c r="E35" s="310"/>
      <c r="F35" s="309"/>
      <c r="G35" s="310"/>
      <c r="H35" s="309"/>
      <c r="I35" s="310"/>
      <c r="J35" s="309"/>
      <c r="K35" s="310"/>
      <c r="L35" s="309"/>
      <c r="M35" s="310"/>
      <c r="N35" s="309"/>
      <c r="O35" s="310"/>
      <c r="P35" s="309"/>
      <c r="Q35" s="310"/>
      <c r="R35" s="309"/>
      <c r="S35" s="310"/>
      <c r="T35" s="309"/>
      <c r="U35" s="310"/>
      <c r="V35" s="309"/>
      <c r="W35" s="310"/>
    </row>
    <row r="36" spans="1:45" s="143" customFormat="1"/>
    <row r="37" spans="1:45" s="143" customFormat="1">
      <c r="A37"/>
      <c r="B37"/>
      <c r="C37"/>
      <c r="D37"/>
      <c r="E37"/>
    </row>
    <row r="38" spans="1:45" s="143" customFormat="1">
      <c r="A38"/>
      <c r="B38"/>
      <c r="C38"/>
      <c r="D38"/>
      <c r="E38"/>
      <c r="F38" s="379"/>
      <c r="G38" s="379"/>
    </row>
    <row r="39" spans="1:45" ht="16.5" customHeight="1"/>
  </sheetData>
  <mergeCells count="54">
    <mergeCell ref="A2:AS3"/>
    <mergeCell ref="AR4:AS4"/>
    <mergeCell ref="AR10:AS10"/>
    <mergeCell ref="AR19:AS19"/>
    <mergeCell ref="AP4:AQ4"/>
    <mergeCell ref="AP10:AQ10"/>
    <mergeCell ref="A16:AS18"/>
    <mergeCell ref="AJ4:AK4"/>
    <mergeCell ref="AJ10:AK10"/>
    <mergeCell ref="AL4:AM4"/>
    <mergeCell ref="AL10:AM10"/>
    <mergeCell ref="AN4:AO4"/>
    <mergeCell ref="AN10:AO10"/>
    <mergeCell ref="AF10:AG10"/>
    <mergeCell ref="AJ19:AK19"/>
    <mergeCell ref="AL19:AM19"/>
    <mergeCell ref="AN19:AO19"/>
    <mergeCell ref="AP19:AQ19"/>
    <mergeCell ref="B19:C19"/>
    <mergeCell ref="AH10:AI10"/>
    <mergeCell ref="AH4:AI4"/>
    <mergeCell ref="Z19:AA19"/>
    <mergeCell ref="AB19:AC19"/>
    <mergeCell ref="AD19:AE19"/>
    <mergeCell ref="AF19:AG19"/>
    <mergeCell ref="AH19:AI19"/>
    <mergeCell ref="Z4:AA4"/>
    <mergeCell ref="AB4:AC4"/>
    <mergeCell ref="AD4:AE4"/>
    <mergeCell ref="AF4:AG4"/>
    <mergeCell ref="Z10:AA10"/>
    <mergeCell ref="AB10:AC10"/>
    <mergeCell ref="AD10:AE10"/>
    <mergeCell ref="X10:Y10"/>
    <mergeCell ref="L19:M19"/>
    <mergeCell ref="D4:E4"/>
    <mergeCell ref="F4:G4"/>
    <mergeCell ref="H4:I4"/>
    <mergeCell ref="J4:K4"/>
    <mergeCell ref="L4:M4"/>
    <mergeCell ref="A11:D11"/>
    <mergeCell ref="B4:C4"/>
    <mergeCell ref="D19:E19"/>
    <mergeCell ref="F19:G19"/>
    <mergeCell ref="H19:I19"/>
    <mergeCell ref="J19:K19"/>
    <mergeCell ref="X4:Y4"/>
    <mergeCell ref="X19:Y19"/>
    <mergeCell ref="L10:M10"/>
    <mergeCell ref="B10:C10"/>
    <mergeCell ref="D10:E10"/>
    <mergeCell ref="F10:G10"/>
    <mergeCell ref="H10:I10"/>
    <mergeCell ref="J10:K10"/>
  </mergeCells>
  <hyperlinks>
    <hyperlink ref="A11:C11" r:id="rId1" display="http://www.dds.ca.gov/FactsStats/QuarterlyCounty.cfm "/>
    <hyperlink ref="A35" r:id="rId2"/>
    <hyperlink ref="A11:D11" r:id="rId3" display="Source: ACS B18120"/>
  </hyperlinks>
  <pageMargins left="0.7" right="0.7" top="0.75" bottom="0.75" header="0.3" footer="0.3"/>
  <pageSetup scale="41" pageOrder="overThenDown" orientation="landscape" r:id="rId4"/>
  <headerFooter>
    <oddHeader>&amp;L5th Cycle Housing Element Data Package&amp;CFresno County and the Cities Within</oddHeader>
    <oddFooter>&amp;L&amp;A&amp;C&amp;"-,Bold"HCD-Housing Policy&amp;RPage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2"/>
  <sheetViews>
    <sheetView view="pageBreakPreview" zoomScale="60" zoomScaleNormal="100" workbookViewId="0">
      <selection activeCell="M10" sqref="M10"/>
    </sheetView>
  </sheetViews>
  <sheetFormatPr defaultRowHeight="15"/>
  <cols>
    <col min="1" max="1" width="13" style="116" customWidth="1"/>
    <col min="2" max="2" width="17.42578125" style="116" customWidth="1"/>
    <col min="3" max="3" width="18.28515625" style="116" customWidth="1"/>
    <col min="4" max="4" width="17.28515625" style="116" customWidth="1"/>
    <col min="5" max="5" width="10.5703125" style="116" customWidth="1"/>
    <col min="6" max="16384" width="9.140625" style="116"/>
  </cols>
  <sheetData>
    <row r="1" spans="1:4" ht="18.75">
      <c r="A1" s="736" t="s">
        <v>304</v>
      </c>
      <c r="B1" s="737"/>
      <c r="C1" s="737"/>
      <c r="D1" s="737"/>
    </row>
    <row r="2" spans="1:4" ht="18.75">
      <c r="A2" s="272" t="s">
        <v>305</v>
      </c>
      <c r="B2" s="273"/>
      <c r="C2" s="273"/>
      <c r="D2" s="273"/>
    </row>
    <row r="3" spans="1:4" ht="21.75" customHeight="1">
      <c r="A3" s="89" t="s">
        <v>243</v>
      </c>
    </row>
    <row r="4" spans="1:4">
      <c r="A4" s="116" t="s">
        <v>245</v>
      </c>
    </row>
    <row r="5" spans="1:4" ht="15" customHeight="1">
      <c r="A5" s="89" t="s">
        <v>244</v>
      </c>
    </row>
    <row r="6" spans="1:4" ht="15" customHeight="1">
      <c r="A6" s="89"/>
    </row>
    <row r="7" spans="1:4" ht="19.5" thickBot="1">
      <c r="A7" s="35" t="s">
        <v>221</v>
      </c>
      <c r="B7" s="116" t="s">
        <v>494</v>
      </c>
    </row>
    <row r="8" spans="1:4" ht="36" customHeight="1" thickBot="1">
      <c r="A8" s="274" t="s">
        <v>1493</v>
      </c>
      <c r="B8" s="275" t="s">
        <v>1494</v>
      </c>
      <c r="C8" s="275" t="s">
        <v>1495</v>
      </c>
      <c r="D8" s="275" t="s">
        <v>1496</v>
      </c>
    </row>
    <row r="9" spans="1:4">
      <c r="A9" s="46" t="s">
        <v>1485</v>
      </c>
      <c r="B9" s="276" t="s">
        <v>1486</v>
      </c>
      <c r="C9" s="276" t="s">
        <v>1487</v>
      </c>
      <c r="D9" s="276">
        <v>32</v>
      </c>
    </row>
    <row r="10" spans="1:4">
      <c r="A10" s="48" t="s">
        <v>1485</v>
      </c>
      <c r="B10" s="44" t="s">
        <v>1488</v>
      </c>
      <c r="C10" s="44" t="s">
        <v>1487</v>
      </c>
      <c r="D10" s="44">
        <v>9</v>
      </c>
    </row>
    <row r="11" spans="1:4">
      <c r="A11" s="48" t="s">
        <v>1485</v>
      </c>
      <c r="B11" s="44" t="s">
        <v>1489</v>
      </c>
      <c r="C11" s="44" t="s">
        <v>1490</v>
      </c>
      <c r="D11" s="44">
        <v>3</v>
      </c>
    </row>
    <row r="12" spans="1:4">
      <c r="A12" s="48" t="s">
        <v>1485</v>
      </c>
      <c r="B12" s="44" t="s">
        <v>1489</v>
      </c>
      <c r="C12" s="44" t="s">
        <v>308</v>
      </c>
      <c r="D12" s="44">
        <v>2</v>
      </c>
    </row>
    <row r="13" spans="1:4">
      <c r="A13" s="48" t="s">
        <v>1485</v>
      </c>
      <c r="B13" s="44" t="s">
        <v>1489</v>
      </c>
      <c r="C13" s="44" t="s">
        <v>1487</v>
      </c>
      <c r="D13" s="44">
        <v>24</v>
      </c>
    </row>
    <row r="14" spans="1:4">
      <c r="A14" s="48" t="s">
        <v>1485</v>
      </c>
      <c r="B14" s="44" t="s">
        <v>1491</v>
      </c>
      <c r="C14" s="44" t="s">
        <v>308</v>
      </c>
      <c r="D14" s="44">
        <v>1</v>
      </c>
    </row>
    <row r="15" spans="1:4">
      <c r="A15" s="48" t="s">
        <v>1485</v>
      </c>
      <c r="B15" s="44" t="s">
        <v>1491</v>
      </c>
      <c r="C15" s="44" t="s">
        <v>1487</v>
      </c>
      <c r="D15" s="44">
        <v>1</v>
      </c>
    </row>
    <row r="16" spans="1:4">
      <c r="A16" s="48" t="s">
        <v>1485</v>
      </c>
      <c r="B16" s="44" t="s">
        <v>1492</v>
      </c>
      <c r="C16" s="44" t="s">
        <v>308</v>
      </c>
      <c r="D16" s="44">
        <v>1</v>
      </c>
    </row>
    <row r="17" spans="1:4">
      <c r="A17" s="48" t="s">
        <v>1497</v>
      </c>
      <c r="B17" s="44" t="s">
        <v>1486</v>
      </c>
      <c r="C17" s="44" t="s">
        <v>1487</v>
      </c>
      <c r="D17" s="44">
        <v>11</v>
      </c>
    </row>
    <row r="18" spans="1:4">
      <c r="A18" s="48" t="s">
        <v>1497</v>
      </c>
      <c r="B18" s="44" t="s">
        <v>1488</v>
      </c>
      <c r="C18" s="44" t="s">
        <v>1487</v>
      </c>
      <c r="D18" s="44">
        <v>7</v>
      </c>
    </row>
    <row r="19" spans="1:4">
      <c r="A19" s="48" t="s">
        <v>1497</v>
      </c>
      <c r="B19" s="44" t="s">
        <v>1489</v>
      </c>
      <c r="C19" s="44" t="s">
        <v>1490</v>
      </c>
      <c r="D19" s="44">
        <v>2</v>
      </c>
    </row>
    <row r="20" spans="1:4">
      <c r="A20" s="48" t="s">
        <v>1497</v>
      </c>
      <c r="B20" s="44" t="s">
        <v>1489</v>
      </c>
      <c r="C20" s="44" t="s">
        <v>1487</v>
      </c>
      <c r="D20" s="44">
        <v>11</v>
      </c>
    </row>
    <row r="21" spans="1:4">
      <c r="A21" s="48" t="s">
        <v>1498</v>
      </c>
      <c r="B21" s="44" t="s">
        <v>1486</v>
      </c>
      <c r="C21" s="44" t="s">
        <v>1487</v>
      </c>
      <c r="D21" s="44">
        <v>12</v>
      </c>
    </row>
    <row r="22" spans="1:4">
      <c r="A22" s="48" t="s">
        <v>1498</v>
      </c>
      <c r="B22" s="44" t="s">
        <v>1488</v>
      </c>
      <c r="C22" s="44" t="s">
        <v>1487</v>
      </c>
      <c r="D22" s="44">
        <v>2</v>
      </c>
    </row>
    <row r="23" spans="1:4">
      <c r="A23" s="48" t="s">
        <v>1498</v>
      </c>
      <c r="B23" s="44" t="s">
        <v>1489</v>
      </c>
      <c r="C23" s="44" t="s">
        <v>1490</v>
      </c>
      <c r="D23" s="44">
        <v>3</v>
      </c>
    </row>
    <row r="24" spans="1:4">
      <c r="A24" s="48" t="s">
        <v>1498</v>
      </c>
      <c r="B24" s="44" t="s">
        <v>1489</v>
      </c>
      <c r="C24" s="44" t="s">
        <v>1487</v>
      </c>
      <c r="D24" s="44">
        <v>7</v>
      </c>
    </row>
    <row r="25" spans="1:4">
      <c r="A25" s="48" t="s">
        <v>1498</v>
      </c>
      <c r="B25" s="44" t="s">
        <v>1491</v>
      </c>
      <c r="C25" s="44" t="s">
        <v>1487</v>
      </c>
      <c r="D25" s="44">
        <v>1</v>
      </c>
    </row>
    <row r="26" spans="1:4">
      <c r="A26" s="48" t="s">
        <v>1499</v>
      </c>
      <c r="B26" s="44" t="s">
        <v>1488</v>
      </c>
      <c r="C26" s="44" t="s">
        <v>1487</v>
      </c>
      <c r="D26" s="44">
        <v>5</v>
      </c>
    </row>
    <row r="27" spans="1:4">
      <c r="A27" s="48" t="s">
        <v>1499</v>
      </c>
      <c r="B27" s="44" t="s">
        <v>1489</v>
      </c>
      <c r="C27" s="44" t="s">
        <v>1487</v>
      </c>
      <c r="D27" s="44">
        <v>3</v>
      </c>
    </row>
    <row r="28" spans="1:4">
      <c r="A28" s="48" t="s">
        <v>1499</v>
      </c>
      <c r="B28" s="44" t="s">
        <v>1492</v>
      </c>
      <c r="C28" s="44" t="s">
        <v>308</v>
      </c>
      <c r="D28" s="44">
        <v>2</v>
      </c>
    </row>
    <row r="29" spans="1:4">
      <c r="A29" s="48" t="s">
        <v>1500</v>
      </c>
      <c r="B29" s="44" t="s">
        <v>1486</v>
      </c>
      <c r="C29" s="44" t="s">
        <v>1487</v>
      </c>
      <c r="D29" s="44">
        <v>2</v>
      </c>
    </row>
    <row r="30" spans="1:4">
      <c r="A30" s="48" t="s">
        <v>1501</v>
      </c>
      <c r="B30" s="44" t="s">
        <v>1486</v>
      </c>
      <c r="C30" s="44" t="s">
        <v>1487</v>
      </c>
      <c r="D30" s="44">
        <v>5</v>
      </c>
    </row>
    <row r="31" spans="1:4">
      <c r="A31" s="48" t="s">
        <v>1501</v>
      </c>
      <c r="B31" s="44" t="s">
        <v>1488</v>
      </c>
      <c r="C31" s="44" t="s">
        <v>1487</v>
      </c>
      <c r="D31" s="44">
        <v>3</v>
      </c>
    </row>
    <row r="32" spans="1:4">
      <c r="A32" s="48" t="s">
        <v>1501</v>
      </c>
      <c r="B32" s="44" t="s">
        <v>1489</v>
      </c>
      <c r="C32" s="44" t="s">
        <v>1487</v>
      </c>
      <c r="D32" s="44">
        <v>4</v>
      </c>
    </row>
    <row r="33" spans="1:4">
      <c r="A33" s="48" t="s">
        <v>1502</v>
      </c>
      <c r="B33" s="44" t="s">
        <v>1486</v>
      </c>
      <c r="C33" s="44" t="s">
        <v>1487</v>
      </c>
      <c r="D33" s="44">
        <v>2</v>
      </c>
    </row>
    <row r="34" spans="1:4">
      <c r="A34" s="48" t="s">
        <v>1502</v>
      </c>
      <c r="B34" s="44" t="s">
        <v>1488</v>
      </c>
      <c r="C34" s="44" t="s">
        <v>1487</v>
      </c>
      <c r="D34" s="44">
        <v>2</v>
      </c>
    </row>
    <row r="35" spans="1:4">
      <c r="A35" s="48" t="s">
        <v>1502</v>
      </c>
      <c r="B35" s="44" t="s">
        <v>1489</v>
      </c>
      <c r="C35" s="44" t="s">
        <v>1487</v>
      </c>
      <c r="D35" s="44">
        <v>2</v>
      </c>
    </row>
    <row r="36" spans="1:4">
      <c r="A36" s="48" t="s">
        <v>1503</v>
      </c>
      <c r="B36" s="44" t="s">
        <v>1486</v>
      </c>
      <c r="C36" s="44" t="s">
        <v>1487</v>
      </c>
      <c r="D36" s="44">
        <v>12</v>
      </c>
    </row>
    <row r="37" spans="1:4">
      <c r="A37" s="48" t="s">
        <v>1503</v>
      </c>
      <c r="B37" s="44" t="s">
        <v>1488</v>
      </c>
      <c r="C37" s="44" t="s">
        <v>1504</v>
      </c>
      <c r="D37" s="44">
        <v>1</v>
      </c>
    </row>
    <row r="38" spans="1:4">
      <c r="A38" s="48" t="s">
        <v>1503</v>
      </c>
      <c r="B38" s="44" t="s">
        <v>1488</v>
      </c>
      <c r="C38" s="44" t="s">
        <v>1487</v>
      </c>
      <c r="D38" s="44">
        <v>8</v>
      </c>
    </row>
    <row r="39" spans="1:4">
      <c r="A39" s="48" t="s">
        <v>1503</v>
      </c>
      <c r="B39" s="44" t="s">
        <v>1489</v>
      </c>
      <c r="C39" s="44" t="s">
        <v>1504</v>
      </c>
      <c r="D39" s="44">
        <v>1</v>
      </c>
    </row>
    <row r="40" spans="1:4">
      <c r="A40" s="48" t="s">
        <v>1503</v>
      </c>
      <c r="B40" s="44" t="s">
        <v>1489</v>
      </c>
      <c r="C40" s="44" t="s">
        <v>1490</v>
      </c>
      <c r="D40" s="44">
        <v>2</v>
      </c>
    </row>
    <row r="41" spans="1:4">
      <c r="A41" s="48" t="s">
        <v>1503</v>
      </c>
      <c r="B41" s="44" t="s">
        <v>1489</v>
      </c>
      <c r="C41" s="44" t="s">
        <v>1487</v>
      </c>
      <c r="D41" s="44">
        <v>15</v>
      </c>
    </row>
    <row r="42" spans="1:4">
      <c r="A42" s="48" t="s">
        <v>1503</v>
      </c>
      <c r="B42" s="44" t="s">
        <v>1491</v>
      </c>
      <c r="C42" s="44" t="s">
        <v>1487</v>
      </c>
      <c r="D42" s="44">
        <v>1</v>
      </c>
    </row>
    <row r="43" spans="1:4">
      <c r="A43" s="48" t="s">
        <v>1505</v>
      </c>
      <c r="B43" s="44" t="s">
        <v>1486</v>
      </c>
      <c r="C43" s="44" t="s">
        <v>1504</v>
      </c>
      <c r="D43" s="44">
        <v>3</v>
      </c>
    </row>
    <row r="44" spans="1:4">
      <c r="A44" s="48" t="s">
        <v>1505</v>
      </c>
      <c r="B44" s="44" t="s">
        <v>1486</v>
      </c>
      <c r="C44" s="44" t="s">
        <v>1487</v>
      </c>
      <c r="D44" s="44">
        <v>103</v>
      </c>
    </row>
    <row r="45" spans="1:4">
      <c r="A45" s="48" t="s">
        <v>1505</v>
      </c>
      <c r="B45" s="44" t="s">
        <v>1488</v>
      </c>
      <c r="C45" s="44" t="s">
        <v>1506</v>
      </c>
      <c r="D45" s="44">
        <v>3</v>
      </c>
    </row>
    <row r="46" spans="1:4">
      <c r="A46" s="48" t="s">
        <v>1505</v>
      </c>
      <c r="B46" s="44" t="s">
        <v>1488</v>
      </c>
      <c r="C46" s="44" t="s">
        <v>1504</v>
      </c>
      <c r="D46" s="44">
        <v>1</v>
      </c>
    </row>
    <row r="47" spans="1:4">
      <c r="A47" s="48" t="s">
        <v>1505</v>
      </c>
      <c r="B47" s="44" t="s">
        <v>1488</v>
      </c>
      <c r="C47" s="44" t="s">
        <v>307</v>
      </c>
      <c r="D47" s="44">
        <v>1</v>
      </c>
    </row>
    <row r="48" spans="1:4">
      <c r="A48" s="48" t="s">
        <v>1505</v>
      </c>
      <c r="B48" s="44" t="s">
        <v>1488</v>
      </c>
      <c r="C48" s="44" t="s">
        <v>1490</v>
      </c>
      <c r="D48" s="44">
        <v>1</v>
      </c>
    </row>
    <row r="49" spans="1:4">
      <c r="A49" s="48" t="s">
        <v>1505</v>
      </c>
      <c r="B49" s="44" t="s">
        <v>1488</v>
      </c>
      <c r="C49" s="44" t="s">
        <v>308</v>
      </c>
      <c r="D49" s="44">
        <v>1</v>
      </c>
    </row>
    <row r="50" spans="1:4">
      <c r="A50" s="48" t="s">
        <v>1505</v>
      </c>
      <c r="B50" s="44" t="s">
        <v>1488</v>
      </c>
      <c r="C50" s="44" t="s">
        <v>1487</v>
      </c>
      <c r="D50" s="44">
        <v>54</v>
      </c>
    </row>
    <row r="51" spans="1:4">
      <c r="A51" s="48" t="s">
        <v>1505</v>
      </c>
      <c r="B51" s="44" t="s">
        <v>1489</v>
      </c>
      <c r="C51" s="44" t="s">
        <v>1506</v>
      </c>
      <c r="D51" s="44">
        <v>23</v>
      </c>
    </row>
    <row r="52" spans="1:4">
      <c r="A52" s="48" t="s">
        <v>1505</v>
      </c>
      <c r="B52" s="44" t="s">
        <v>1489</v>
      </c>
      <c r="C52" s="44" t="s">
        <v>1504</v>
      </c>
      <c r="D52" s="44">
        <v>3</v>
      </c>
    </row>
    <row r="53" spans="1:4">
      <c r="A53" s="48" t="s">
        <v>1505</v>
      </c>
      <c r="B53" s="44" t="s">
        <v>1489</v>
      </c>
      <c r="C53" s="44" t="s">
        <v>307</v>
      </c>
      <c r="D53" s="44">
        <v>4</v>
      </c>
    </row>
    <row r="54" spans="1:4">
      <c r="A54" s="48" t="s">
        <v>1505</v>
      </c>
      <c r="B54" s="44" t="s">
        <v>1489</v>
      </c>
      <c r="C54" s="44" t="s">
        <v>1490</v>
      </c>
      <c r="D54" s="44">
        <v>7</v>
      </c>
    </row>
    <row r="55" spans="1:4">
      <c r="A55" s="48" t="s">
        <v>1505</v>
      </c>
      <c r="B55" s="44" t="s">
        <v>1489</v>
      </c>
      <c r="C55" s="44" t="s">
        <v>1487</v>
      </c>
      <c r="D55" s="44">
        <v>52</v>
      </c>
    </row>
    <row r="56" spans="1:4">
      <c r="A56" s="48" t="s">
        <v>1505</v>
      </c>
      <c r="B56" s="44" t="s">
        <v>1491</v>
      </c>
      <c r="C56" s="44" t="s">
        <v>1506</v>
      </c>
      <c r="D56" s="44">
        <v>5</v>
      </c>
    </row>
    <row r="57" spans="1:4">
      <c r="A57" s="48" t="s">
        <v>1505</v>
      </c>
      <c r="B57" s="44" t="s">
        <v>1491</v>
      </c>
      <c r="C57" s="44" t="s">
        <v>1504</v>
      </c>
      <c r="D57" s="44">
        <v>1</v>
      </c>
    </row>
    <row r="58" spans="1:4">
      <c r="A58" s="48" t="s">
        <v>1505</v>
      </c>
      <c r="B58" s="44" t="s">
        <v>1491</v>
      </c>
      <c r="C58" s="44" t="s">
        <v>307</v>
      </c>
      <c r="D58" s="44">
        <v>6</v>
      </c>
    </row>
    <row r="59" spans="1:4">
      <c r="A59" s="48" t="s">
        <v>1505</v>
      </c>
      <c r="B59" s="44" t="s">
        <v>1491</v>
      </c>
      <c r="C59" s="44" t="s">
        <v>1487</v>
      </c>
      <c r="D59" s="44">
        <v>5</v>
      </c>
    </row>
    <row r="60" spans="1:4">
      <c r="A60" s="48" t="s">
        <v>1505</v>
      </c>
      <c r="B60" s="44" t="s">
        <v>1492</v>
      </c>
      <c r="C60" s="44" t="s">
        <v>1506</v>
      </c>
      <c r="D60" s="44">
        <v>13</v>
      </c>
    </row>
    <row r="61" spans="1:4">
      <c r="A61" s="48" t="s">
        <v>1505</v>
      </c>
      <c r="B61" s="44" t="s">
        <v>1492</v>
      </c>
      <c r="C61" s="44" t="s">
        <v>307</v>
      </c>
      <c r="D61" s="44">
        <v>1</v>
      </c>
    </row>
    <row r="62" spans="1:4">
      <c r="A62" s="48" t="s">
        <v>1505</v>
      </c>
      <c r="B62" s="44" t="s">
        <v>1492</v>
      </c>
      <c r="C62" s="44" t="s">
        <v>1487</v>
      </c>
      <c r="D62" s="44">
        <v>1</v>
      </c>
    </row>
    <row r="63" spans="1:4">
      <c r="A63" s="48" t="s">
        <v>1507</v>
      </c>
      <c r="B63" s="44" t="s">
        <v>1486</v>
      </c>
      <c r="C63" s="44" t="s">
        <v>1504</v>
      </c>
      <c r="D63" s="44">
        <v>3</v>
      </c>
    </row>
    <row r="64" spans="1:4">
      <c r="A64" s="48" t="s">
        <v>1507</v>
      </c>
      <c r="B64" s="44" t="s">
        <v>1486</v>
      </c>
      <c r="C64" s="44" t="s">
        <v>1487</v>
      </c>
      <c r="D64" s="44">
        <v>91</v>
      </c>
    </row>
    <row r="65" spans="1:4">
      <c r="A65" s="48" t="s">
        <v>1507</v>
      </c>
      <c r="B65" s="44" t="s">
        <v>1488</v>
      </c>
      <c r="C65" s="44" t="s">
        <v>1506</v>
      </c>
      <c r="D65" s="44">
        <v>1</v>
      </c>
    </row>
    <row r="66" spans="1:4">
      <c r="A66" s="48" t="s">
        <v>1507</v>
      </c>
      <c r="B66" s="44" t="s">
        <v>1488</v>
      </c>
      <c r="C66" s="44" t="s">
        <v>307</v>
      </c>
      <c r="D66" s="44">
        <v>1</v>
      </c>
    </row>
    <row r="67" spans="1:4">
      <c r="A67" s="48" t="s">
        <v>1507</v>
      </c>
      <c r="B67" s="44" t="s">
        <v>1488</v>
      </c>
      <c r="C67" s="44" t="s">
        <v>1490</v>
      </c>
      <c r="D67" s="44">
        <v>2</v>
      </c>
    </row>
    <row r="68" spans="1:4">
      <c r="A68" s="48" t="s">
        <v>1507</v>
      </c>
      <c r="B68" s="44" t="s">
        <v>1488</v>
      </c>
      <c r="C68" s="44" t="s">
        <v>1487</v>
      </c>
      <c r="D68" s="44">
        <v>39</v>
      </c>
    </row>
    <row r="69" spans="1:4">
      <c r="A69" s="48" t="s">
        <v>1507</v>
      </c>
      <c r="B69" s="44" t="s">
        <v>1489</v>
      </c>
      <c r="C69" s="44" t="s">
        <v>1506</v>
      </c>
      <c r="D69" s="44">
        <v>19</v>
      </c>
    </row>
    <row r="70" spans="1:4">
      <c r="A70" s="48" t="s">
        <v>1507</v>
      </c>
      <c r="B70" s="44" t="s">
        <v>1489</v>
      </c>
      <c r="C70" s="44" t="s">
        <v>1504</v>
      </c>
      <c r="D70" s="44">
        <v>5</v>
      </c>
    </row>
    <row r="71" spans="1:4">
      <c r="A71" s="48" t="s">
        <v>1507</v>
      </c>
      <c r="B71" s="44" t="s">
        <v>1489</v>
      </c>
      <c r="C71" s="44" t="s">
        <v>307</v>
      </c>
      <c r="D71" s="44">
        <v>12</v>
      </c>
    </row>
    <row r="72" spans="1:4">
      <c r="A72" s="48" t="s">
        <v>1507</v>
      </c>
      <c r="B72" s="44" t="s">
        <v>1489</v>
      </c>
      <c r="C72" s="44" t="s">
        <v>1490</v>
      </c>
      <c r="D72" s="44">
        <v>49</v>
      </c>
    </row>
    <row r="73" spans="1:4">
      <c r="A73" s="48" t="s">
        <v>1507</v>
      </c>
      <c r="B73" s="44" t="s">
        <v>1489</v>
      </c>
      <c r="C73" s="44" t="s">
        <v>308</v>
      </c>
      <c r="D73" s="44">
        <v>2</v>
      </c>
    </row>
    <row r="74" spans="1:4">
      <c r="A74" s="48" t="s">
        <v>1507</v>
      </c>
      <c r="B74" s="44" t="s">
        <v>1489</v>
      </c>
      <c r="C74" s="44" t="s">
        <v>1487</v>
      </c>
      <c r="D74" s="44">
        <v>67</v>
      </c>
    </row>
    <row r="75" spans="1:4">
      <c r="A75" s="48" t="s">
        <v>1507</v>
      </c>
      <c r="B75" s="44" t="s">
        <v>1491</v>
      </c>
      <c r="C75" s="44" t="s">
        <v>1506</v>
      </c>
      <c r="D75" s="44">
        <v>4</v>
      </c>
    </row>
    <row r="76" spans="1:4">
      <c r="A76" s="48" t="s">
        <v>1507</v>
      </c>
      <c r="B76" s="44" t="s">
        <v>1491</v>
      </c>
      <c r="C76" s="44" t="s">
        <v>307</v>
      </c>
      <c r="D76" s="44">
        <v>14</v>
      </c>
    </row>
    <row r="77" spans="1:4">
      <c r="A77" s="48" t="s">
        <v>1507</v>
      </c>
      <c r="B77" s="44" t="s">
        <v>1491</v>
      </c>
      <c r="C77" s="44" t="s">
        <v>1490</v>
      </c>
      <c r="D77" s="44">
        <v>10</v>
      </c>
    </row>
    <row r="78" spans="1:4">
      <c r="A78" s="48" t="s">
        <v>1507</v>
      </c>
      <c r="B78" s="44" t="s">
        <v>1491</v>
      </c>
      <c r="C78" s="44" t="s">
        <v>1487</v>
      </c>
      <c r="D78" s="44">
        <v>7</v>
      </c>
    </row>
    <row r="79" spans="1:4">
      <c r="A79" s="48" t="s">
        <v>1507</v>
      </c>
      <c r="B79" s="44" t="s">
        <v>1492</v>
      </c>
      <c r="C79" s="44" t="s">
        <v>1506</v>
      </c>
      <c r="D79" s="44">
        <v>1</v>
      </c>
    </row>
    <row r="80" spans="1:4">
      <c r="A80" s="48" t="s">
        <v>1507</v>
      </c>
      <c r="B80" s="44" t="s">
        <v>1492</v>
      </c>
      <c r="C80" s="44" t="s">
        <v>307</v>
      </c>
      <c r="D80" s="44">
        <v>1</v>
      </c>
    </row>
    <row r="81" spans="1:4">
      <c r="A81" s="48" t="s">
        <v>1507</v>
      </c>
      <c r="B81" s="44" t="s">
        <v>1492</v>
      </c>
      <c r="C81" s="44" t="s">
        <v>1490</v>
      </c>
      <c r="D81" s="44">
        <v>5</v>
      </c>
    </row>
    <row r="82" spans="1:4">
      <c r="A82" s="48" t="s">
        <v>1507</v>
      </c>
      <c r="B82" s="44" t="s">
        <v>1492</v>
      </c>
      <c r="C82" s="44" t="s">
        <v>308</v>
      </c>
      <c r="D82" s="44">
        <v>1</v>
      </c>
    </row>
    <row r="83" spans="1:4">
      <c r="A83" s="48" t="s">
        <v>1507</v>
      </c>
      <c r="B83" s="44" t="s">
        <v>1492</v>
      </c>
      <c r="C83" s="44" t="s">
        <v>1487</v>
      </c>
      <c r="D83" s="44">
        <v>1</v>
      </c>
    </row>
    <row r="84" spans="1:4">
      <c r="A84" s="48" t="s">
        <v>1508</v>
      </c>
      <c r="B84" s="44" t="s">
        <v>1486</v>
      </c>
      <c r="C84" s="44" t="s">
        <v>1487</v>
      </c>
      <c r="D84" s="44">
        <v>3</v>
      </c>
    </row>
    <row r="85" spans="1:4">
      <c r="A85" s="48" t="s">
        <v>1508</v>
      </c>
      <c r="B85" s="44" t="s">
        <v>1488</v>
      </c>
      <c r="C85" s="44" t="s">
        <v>1487</v>
      </c>
      <c r="D85" s="44">
        <v>2</v>
      </c>
    </row>
    <row r="86" spans="1:4">
      <c r="A86" s="48" t="s">
        <v>1508</v>
      </c>
      <c r="B86" s="44" t="s">
        <v>1489</v>
      </c>
      <c r="C86" s="44" t="s">
        <v>1487</v>
      </c>
      <c r="D86" s="44">
        <v>6</v>
      </c>
    </row>
    <row r="87" spans="1:4">
      <c r="A87" s="48" t="s">
        <v>1509</v>
      </c>
      <c r="B87" s="44" t="s">
        <v>1486</v>
      </c>
      <c r="C87" s="44" t="s">
        <v>1487</v>
      </c>
      <c r="D87" s="44">
        <v>1</v>
      </c>
    </row>
    <row r="88" spans="1:4">
      <c r="A88" s="48" t="s">
        <v>1510</v>
      </c>
      <c r="B88" s="44" t="s">
        <v>1486</v>
      </c>
      <c r="C88" s="44" t="s">
        <v>1504</v>
      </c>
      <c r="D88" s="44">
        <v>1</v>
      </c>
    </row>
    <row r="89" spans="1:4">
      <c r="A89" s="48" t="s">
        <v>1510</v>
      </c>
      <c r="B89" s="44" t="s">
        <v>1486</v>
      </c>
      <c r="C89" s="44" t="s">
        <v>1487</v>
      </c>
      <c r="D89" s="44">
        <v>33</v>
      </c>
    </row>
    <row r="90" spans="1:4">
      <c r="A90" s="48" t="s">
        <v>1510</v>
      </c>
      <c r="B90" s="44" t="s">
        <v>1488</v>
      </c>
      <c r="C90" s="44" t="s">
        <v>1487</v>
      </c>
      <c r="D90" s="44">
        <v>13</v>
      </c>
    </row>
    <row r="91" spans="1:4">
      <c r="A91" s="48" t="s">
        <v>1510</v>
      </c>
      <c r="B91" s="44" t="s">
        <v>1489</v>
      </c>
      <c r="C91" s="44" t="s">
        <v>1490</v>
      </c>
      <c r="D91" s="44">
        <v>1</v>
      </c>
    </row>
    <row r="92" spans="1:4">
      <c r="A92" s="48" t="s">
        <v>1510</v>
      </c>
      <c r="B92" s="44" t="s">
        <v>1489</v>
      </c>
      <c r="C92" s="44" t="s">
        <v>1487</v>
      </c>
      <c r="D92" s="44">
        <v>17</v>
      </c>
    </row>
    <row r="93" spans="1:4">
      <c r="A93" s="48" t="s">
        <v>1510</v>
      </c>
      <c r="B93" s="44" t="s">
        <v>1491</v>
      </c>
      <c r="C93" s="44" t="s">
        <v>1490</v>
      </c>
      <c r="D93" s="44">
        <v>1</v>
      </c>
    </row>
    <row r="94" spans="1:4">
      <c r="A94" s="48" t="s">
        <v>1510</v>
      </c>
      <c r="B94" s="44" t="s">
        <v>1491</v>
      </c>
      <c r="C94" s="44" t="s">
        <v>1487</v>
      </c>
      <c r="D94" s="44">
        <v>1</v>
      </c>
    </row>
    <row r="95" spans="1:4">
      <c r="A95" s="48" t="s">
        <v>1510</v>
      </c>
      <c r="B95" s="44" t="s">
        <v>1492</v>
      </c>
      <c r="C95" s="44" t="s">
        <v>1487</v>
      </c>
      <c r="D95" s="44">
        <v>1</v>
      </c>
    </row>
    <row r="96" spans="1:4">
      <c r="A96" s="48" t="s">
        <v>1511</v>
      </c>
      <c r="B96" s="44" t="s">
        <v>1486</v>
      </c>
      <c r="C96" s="44" t="s">
        <v>1487</v>
      </c>
      <c r="D96" s="44">
        <v>3</v>
      </c>
    </row>
    <row r="97" spans="1:4">
      <c r="A97" s="48" t="s">
        <v>1511</v>
      </c>
      <c r="B97" s="44" t="s">
        <v>1488</v>
      </c>
      <c r="C97" s="44" t="s">
        <v>1487</v>
      </c>
      <c r="D97" s="44">
        <v>1</v>
      </c>
    </row>
    <row r="98" spans="1:4">
      <c r="A98" s="48" t="s">
        <v>1511</v>
      </c>
      <c r="B98" s="44" t="s">
        <v>1489</v>
      </c>
      <c r="C98" s="44" t="s">
        <v>1487</v>
      </c>
      <c r="D98" s="44">
        <v>1</v>
      </c>
    </row>
    <row r="99" spans="1:4">
      <c r="A99" s="48" t="s">
        <v>1512</v>
      </c>
      <c r="B99" s="44" t="s">
        <v>1486</v>
      </c>
      <c r="C99" s="44" t="s">
        <v>1504</v>
      </c>
      <c r="D99" s="44">
        <v>1</v>
      </c>
    </row>
    <row r="100" spans="1:4">
      <c r="A100" s="48" t="s">
        <v>1512</v>
      </c>
      <c r="B100" s="44" t="s">
        <v>1486</v>
      </c>
      <c r="C100" s="44" t="s">
        <v>1487</v>
      </c>
      <c r="D100" s="44">
        <v>18</v>
      </c>
    </row>
    <row r="101" spans="1:4">
      <c r="A101" s="48" t="s">
        <v>1512</v>
      </c>
      <c r="B101" s="44" t="s">
        <v>1488</v>
      </c>
      <c r="C101" s="44" t="s">
        <v>1487</v>
      </c>
      <c r="D101" s="44">
        <v>5</v>
      </c>
    </row>
    <row r="102" spans="1:4">
      <c r="A102" s="48" t="s">
        <v>1512</v>
      </c>
      <c r="B102" s="44" t="s">
        <v>1489</v>
      </c>
      <c r="C102" s="44" t="s">
        <v>1504</v>
      </c>
      <c r="D102" s="44">
        <v>1</v>
      </c>
    </row>
    <row r="103" spans="1:4">
      <c r="A103" s="48" t="s">
        <v>1512</v>
      </c>
      <c r="B103" s="44" t="s">
        <v>1489</v>
      </c>
      <c r="C103" s="44" t="s">
        <v>1490</v>
      </c>
      <c r="D103" s="44">
        <v>2</v>
      </c>
    </row>
    <row r="104" spans="1:4">
      <c r="A104" s="48" t="s">
        <v>1512</v>
      </c>
      <c r="B104" s="44" t="s">
        <v>1489</v>
      </c>
      <c r="C104" s="44" t="s">
        <v>1487</v>
      </c>
      <c r="D104" s="44">
        <v>15</v>
      </c>
    </row>
    <row r="105" spans="1:4">
      <c r="A105" s="48" t="s">
        <v>1512</v>
      </c>
      <c r="B105" s="44" t="s">
        <v>1491</v>
      </c>
      <c r="C105" s="44" t="s">
        <v>1487</v>
      </c>
      <c r="D105" s="44">
        <v>1</v>
      </c>
    </row>
    <row r="106" spans="1:4">
      <c r="A106" s="48" t="s">
        <v>1512</v>
      </c>
      <c r="B106" s="44" t="s">
        <v>1492</v>
      </c>
      <c r="C106" s="44" t="s">
        <v>1504</v>
      </c>
      <c r="D106" s="44">
        <v>1</v>
      </c>
    </row>
    <row r="107" spans="1:4">
      <c r="A107" s="48" t="s">
        <v>1512</v>
      </c>
      <c r="B107" s="44" t="s">
        <v>1492</v>
      </c>
      <c r="C107" s="44" t="s">
        <v>308</v>
      </c>
      <c r="D107" s="44">
        <v>2</v>
      </c>
    </row>
    <row r="108" spans="1:4">
      <c r="A108" s="48" t="s">
        <v>1513</v>
      </c>
      <c r="B108" s="44" t="s">
        <v>1486</v>
      </c>
      <c r="C108" s="44" t="s">
        <v>1487</v>
      </c>
      <c r="D108" s="44">
        <v>4</v>
      </c>
    </row>
    <row r="109" spans="1:4">
      <c r="A109" s="48" t="s">
        <v>1513</v>
      </c>
      <c r="B109" s="44" t="s">
        <v>1489</v>
      </c>
      <c r="C109" s="44" t="s">
        <v>1504</v>
      </c>
      <c r="D109" s="44">
        <v>1</v>
      </c>
    </row>
    <row r="110" spans="1:4">
      <c r="A110" s="48" t="s">
        <v>1514</v>
      </c>
      <c r="B110" s="44" t="s">
        <v>1488</v>
      </c>
      <c r="C110" s="44" t="s">
        <v>307</v>
      </c>
      <c r="D110" s="44">
        <v>1</v>
      </c>
    </row>
    <row r="111" spans="1:4">
      <c r="A111" s="48" t="s">
        <v>1515</v>
      </c>
      <c r="B111" s="44" t="s">
        <v>1489</v>
      </c>
      <c r="C111" s="44" t="s">
        <v>1487</v>
      </c>
      <c r="D111" s="44">
        <v>1</v>
      </c>
    </row>
    <row r="112" spans="1:4">
      <c r="A112" s="48" t="s">
        <v>1516</v>
      </c>
      <c r="B112" s="44" t="s">
        <v>1486</v>
      </c>
      <c r="C112" s="44" t="s">
        <v>1506</v>
      </c>
      <c r="D112" s="44">
        <v>1</v>
      </c>
    </row>
    <row r="113" spans="1:4">
      <c r="A113" s="48" t="s">
        <v>1516</v>
      </c>
      <c r="B113" s="44" t="s">
        <v>1486</v>
      </c>
      <c r="C113" s="44" t="s">
        <v>1504</v>
      </c>
      <c r="D113" s="44">
        <v>2</v>
      </c>
    </row>
    <row r="114" spans="1:4">
      <c r="A114" s="48" t="s">
        <v>1516</v>
      </c>
      <c r="B114" s="44" t="s">
        <v>1486</v>
      </c>
      <c r="C114" s="44" t="s">
        <v>1487</v>
      </c>
      <c r="D114" s="44">
        <v>69</v>
      </c>
    </row>
    <row r="115" spans="1:4">
      <c r="A115" s="48" t="s">
        <v>1516</v>
      </c>
      <c r="B115" s="44" t="s">
        <v>1488</v>
      </c>
      <c r="C115" s="44" t="s">
        <v>1506</v>
      </c>
      <c r="D115" s="44">
        <v>5</v>
      </c>
    </row>
    <row r="116" spans="1:4">
      <c r="A116" s="48" t="s">
        <v>1516</v>
      </c>
      <c r="B116" s="44" t="s">
        <v>1488</v>
      </c>
      <c r="C116" s="44" t="s">
        <v>1487</v>
      </c>
      <c r="D116" s="44">
        <v>22</v>
      </c>
    </row>
    <row r="117" spans="1:4">
      <c r="A117" s="48" t="s">
        <v>1516</v>
      </c>
      <c r="B117" s="44" t="s">
        <v>1489</v>
      </c>
      <c r="C117" s="44" t="s">
        <v>1490</v>
      </c>
      <c r="D117" s="44">
        <v>6</v>
      </c>
    </row>
    <row r="118" spans="1:4">
      <c r="A118" s="48" t="s">
        <v>1516</v>
      </c>
      <c r="B118" s="44" t="s">
        <v>1489</v>
      </c>
      <c r="C118" s="44" t="s">
        <v>308</v>
      </c>
      <c r="D118" s="44">
        <v>1</v>
      </c>
    </row>
    <row r="119" spans="1:4">
      <c r="A119" s="48" t="s">
        <v>1516</v>
      </c>
      <c r="B119" s="44" t="s">
        <v>1489</v>
      </c>
      <c r="C119" s="44" t="s">
        <v>1487</v>
      </c>
      <c r="D119" s="44">
        <v>45</v>
      </c>
    </row>
    <row r="120" spans="1:4">
      <c r="A120" s="48" t="s">
        <v>1516</v>
      </c>
      <c r="B120" s="44" t="s">
        <v>1491</v>
      </c>
      <c r="C120" s="44" t="s">
        <v>1504</v>
      </c>
      <c r="D120" s="44">
        <v>1</v>
      </c>
    </row>
    <row r="121" spans="1:4">
      <c r="A121" s="48" t="s">
        <v>1516</v>
      </c>
      <c r="B121" s="44" t="s">
        <v>1491</v>
      </c>
      <c r="C121" s="44" t="s">
        <v>1487</v>
      </c>
      <c r="D121" s="44">
        <v>5</v>
      </c>
    </row>
    <row r="122" spans="1:4">
      <c r="A122" s="48" t="s">
        <v>1516</v>
      </c>
      <c r="B122" s="44" t="s">
        <v>1492</v>
      </c>
      <c r="C122" s="44" t="s">
        <v>1487</v>
      </c>
      <c r="D122" s="44">
        <v>1</v>
      </c>
    </row>
    <row r="123" spans="1:4">
      <c r="A123" s="48" t="s">
        <v>1517</v>
      </c>
      <c r="B123" s="44" t="s">
        <v>1486</v>
      </c>
      <c r="C123" s="44" t="s">
        <v>1504</v>
      </c>
      <c r="D123" s="44">
        <v>1</v>
      </c>
    </row>
    <row r="124" spans="1:4">
      <c r="A124" s="48" t="s">
        <v>1517</v>
      </c>
      <c r="B124" s="44" t="s">
        <v>1486</v>
      </c>
      <c r="C124" s="44" t="s">
        <v>1487</v>
      </c>
      <c r="D124" s="44">
        <v>29</v>
      </c>
    </row>
    <row r="125" spans="1:4">
      <c r="A125" s="48" t="s">
        <v>1517</v>
      </c>
      <c r="B125" s="44" t="s">
        <v>1488</v>
      </c>
      <c r="C125" s="44" t="s">
        <v>1487</v>
      </c>
      <c r="D125" s="44">
        <v>11</v>
      </c>
    </row>
    <row r="126" spans="1:4">
      <c r="A126" s="48" t="s">
        <v>1517</v>
      </c>
      <c r="B126" s="44" t="s">
        <v>1489</v>
      </c>
      <c r="C126" s="44" t="s">
        <v>1490</v>
      </c>
      <c r="D126" s="44">
        <v>4</v>
      </c>
    </row>
    <row r="127" spans="1:4">
      <c r="A127" s="48" t="s">
        <v>1517</v>
      </c>
      <c r="B127" s="44" t="s">
        <v>1489</v>
      </c>
      <c r="C127" s="44" t="s">
        <v>308</v>
      </c>
      <c r="D127" s="44">
        <v>1</v>
      </c>
    </row>
    <row r="128" spans="1:4">
      <c r="A128" s="48" t="s">
        <v>1517</v>
      </c>
      <c r="B128" s="44" t="s">
        <v>1489</v>
      </c>
      <c r="C128" s="44" t="s">
        <v>1487</v>
      </c>
      <c r="D128" s="44">
        <v>26</v>
      </c>
    </row>
    <row r="129" spans="1:4">
      <c r="A129" s="48" t="s">
        <v>1517</v>
      </c>
      <c r="B129" s="44" t="s">
        <v>1491</v>
      </c>
      <c r="C129" s="44" t="s">
        <v>1490</v>
      </c>
      <c r="D129" s="44">
        <v>1</v>
      </c>
    </row>
    <row r="130" spans="1:4">
      <c r="A130" s="48" t="s">
        <v>1517</v>
      </c>
      <c r="B130" s="44" t="s">
        <v>1491</v>
      </c>
      <c r="C130" s="44" t="s">
        <v>308</v>
      </c>
      <c r="D130" s="44">
        <v>1</v>
      </c>
    </row>
    <row r="131" spans="1:4" s="347" customFormat="1">
      <c r="A131" s="48" t="s">
        <v>1517</v>
      </c>
      <c r="B131" s="44" t="s">
        <v>1491</v>
      </c>
      <c r="C131" s="44" t="s">
        <v>1487</v>
      </c>
      <c r="D131" s="44">
        <v>4</v>
      </c>
    </row>
    <row r="132" spans="1:4" s="347" customFormat="1">
      <c r="A132" s="48" t="s">
        <v>1518</v>
      </c>
      <c r="B132" s="44" t="s">
        <v>1488</v>
      </c>
      <c r="C132" s="44" t="s">
        <v>1487</v>
      </c>
      <c r="D132" s="44">
        <v>15</v>
      </c>
    </row>
    <row r="133" spans="1:4" s="347" customFormat="1">
      <c r="A133" s="48" t="s">
        <v>1518</v>
      </c>
      <c r="B133" s="44" t="s">
        <v>1489</v>
      </c>
      <c r="C133" s="44" t="s">
        <v>1490</v>
      </c>
      <c r="D133" s="44">
        <v>3</v>
      </c>
    </row>
    <row r="134" spans="1:4" s="347" customFormat="1">
      <c r="A134" s="48" t="s">
        <v>1518</v>
      </c>
      <c r="B134" s="44" t="s">
        <v>1489</v>
      </c>
      <c r="C134" s="44" t="s">
        <v>1487</v>
      </c>
      <c r="D134" s="44">
        <v>11</v>
      </c>
    </row>
    <row r="135" spans="1:4" s="347" customFormat="1">
      <c r="A135" s="48" t="s">
        <v>1518</v>
      </c>
      <c r="B135" s="44" t="s">
        <v>1491</v>
      </c>
      <c r="C135" s="44" t="s">
        <v>1490</v>
      </c>
      <c r="D135" s="44">
        <v>2</v>
      </c>
    </row>
    <row r="136" spans="1:4" s="347" customFormat="1">
      <c r="A136" s="48" t="s">
        <v>1518</v>
      </c>
      <c r="B136" s="44" t="s">
        <v>1491</v>
      </c>
      <c r="C136" s="44" t="s">
        <v>1487</v>
      </c>
      <c r="D136" s="44">
        <v>1</v>
      </c>
    </row>
    <row r="137" spans="1:4" s="347" customFormat="1">
      <c r="A137" s="48" t="s">
        <v>1519</v>
      </c>
      <c r="B137" s="44" t="s">
        <v>1486</v>
      </c>
      <c r="C137" s="44" t="s">
        <v>1504</v>
      </c>
      <c r="D137" s="44">
        <v>1</v>
      </c>
    </row>
    <row r="138" spans="1:4" s="347" customFormat="1">
      <c r="A138" s="48" t="s">
        <v>1519</v>
      </c>
      <c r="B138" s="44" t="s">
        <v>1486</v>
      </c>
      <c r="C138" s="44" t="s">
        <v>1487</v>
      </c>
      <c r="D138" s="44">
        <v>51</v>
      </c>
    </row>
    <row r="139" spans="1:4" s="347" customFormat="1">
      <c r="A139" s="48" t="s">
        <v>1519</v>
      </c>
      <c r="B139" s="44" t="s">
        <v>1488</v>
      </c>
      <c r="C139" s="44" t="s">
        <v>1504</v>
      </c>
      <c r="D139" s="44">
        <v>1</v>
      </c>
    </row>
    <row r="140" spans="1:4" s="347" customFormat="1">
      <c r="A140" s="48" t="s">
        <v>1519</v>
      </c>
      <c r="B140" s="44" t="s">
        <v>1488</v>
      </c>
      <c r="C140" s="44" t="s">
        <v>1487</v>
      </c>
      <c r="D140" s="44">
        <v>14</v>
      </c>
    </row>
    <row r="141" spans="1:4" s="347" customFormat="1">
      <c r="A141" s="48" t="s">
        <v>1519</v>
      </c>
      <c r="B141" s="44" t="s">
        <v>1489</v>
      </c>
      <c r="C141" s="44" t="s">
        <v>1490</v>
      </c>
      <c r="D141" s="44">
        <v>5</v>
      </c>
    </row>
    <row r="142" spans="1:4" s="347" customFormat="1">
      <c r="A142" s="48" t="s">
        <v>1519</v>
      </c>
      <c r="B142" s="44" t="s">
        <v>1489</v>
      </c>
      <c r="C142" s="44" t="s">
        <v>1487</v>
      </c>
      <c r="D142" s="44">
        <v>32</v>
      </c>
    </row>
    <row r="143" spans="1:4" s="347" customFormat="1">
      <c r="A143" s="48" t="s">
        <v>1519</v>
      </c>
      <c r="B143" s="44" t="s">
        <v>1491</v>
      </c>
      <c r="C143" s="44" t="s">
        <v>1487</v>
      </c>
      <c r="D143" s="44">
        <v>1</v>
      </c>
    </row>
    <row r="144" spans="1:4" s="347" customFormat="1">
      <c r="A144" s="48" t="s">
        <v>1519</v>
      </c>
      <c r="B144" s="44" t="s">
        <v>1492</v>
      </c>
      <c r="C144" s="44" t="s">
        <v>1504</v>
      </c>
      <c r="D144" s="44">
        <v>2</v>
      </c>
    </row>
    <row r="145" spans="1:4" s="347" customFormat="1">
      <c r="A145" s="48" t="s">
        <v>1520</v>
      </c>
      <c r="B145" s="44" t="s">
        <v>1488</v>
      </c>
      <c r="C145" s="44" t="s">
        <v>1487</v>
      </c>
      <c r="D145" s="44">
        <v>20</v>
      </c>
    </row>
    <row r="146" spans="1:4" s="347" customFormat="1">
      <c r="A146" s="48" t="s">
        <v>1520</v>
      </c>
      <c r="B146" s="44" t="s">
        <v>1489</v>
      </c>
      <c r="C146" s="44" t="s">
        <v>1506</v>
      </c>
      <c r="D146" s="44">
        <v>1</v>
      </c>
    </row>
    <row r="147" spans="1:4" s="347" customFormat="1">
      <c r="A147" s="48" t="s">
        <v>1520</v>
      </c>
      <c r="B147" s="44" t="s">
        <v>1489</v>
      </c>
      <c r="C147" s="44" t="s">
        <v>1490</v>
      </c>
      <c r="D147" s="44">
        <v>3</v>
      </c>
    </row>
    <row r="148" spans="1:4" s="347" customFormat="1">
      <c r="A148" s="48" t="s">
        <v>1520</v>
      </c>
      <c r="B148" s="44" t="s">
        <v>1489</v>
      </c>
      <c r="C148" s="44" t="s">
        <v>1487</v>
      </c>
      <c r="D148" s="44">
        <v>28</v>
      </c>
    </row>
    <row r="149" spans="1:4" s="347" customFormat="1">
      <c r="A149" s="48" t="s">
        <v>1520</v>
      </c>
      <c r="B149" s="44" t="s">
        <v>1491</v>
      </c>
      <c r="C149" s="44" t="s">
        <v>1506</v>
      </c>
      <c r="D149" s="44">
        <v>2</v>
      </c>
    </row>
    <row r="150" spans="1:4" s="347" customFormat="1">
      <c r="A150" s="48" t="s">
        <v>1520</v>
      </c>
      <c r="B150" s="44" t="s">
        <v>1491</v>
      </c>
      <c r="C150" s="44" t="s">
        <v>1487</v>
      </c>
      <c r="D150" s="44">
        <v>2</v>
      </c>
    </row>
    <row r="151" spans="1:4" s="347" customFormat="1">
      <c r="A151" s="48" t="s">
        <v>1520</v>
      </c>
      <c r="B151" s="44" t="s">
        <v>1492</v>
      </c>
      <c r="C151" s="44" t="s">
        <v>1487</v>
      </c>
      <c r="D151" s="44">
        <v>1</v>
      </c>
    </row>
    <row r="152" spans="1:4" s="347" customFormat="1">
      <c r="A152" s="48" t="s">
        <v>1521</v>
      </c>
      <c r="B152" s="44" t="s">
        <v>1486</v>
      </c>
      <c r="C152" s="44" t="s">
        <v>1504</v>
      </c>
      <c r="D152" s="44">
        <v>3</v>
      </c>
    </row>
    <row r="153" spans="1:4" s="347" customFormat="1">
      <c r="A153" s="48" t="s">
        <v>1521</v>
      </c>
      <c r="B153" s="44" t="s">
        <v>1486</v>
      </c>
      <c r="C153" s="44" t="s">
        <v>1487</v>
      </c>
      <c r="D153" s="44">
        <v>14</v>
      </c>
    </row>
    <row r="154" spans="1:4" s="347" customFormat="1">
      <c r="A154" s="48" t="s">
        <v>1521</v>
      </c>
      <c r="B154" s="44" t="s">
        <v>1488</v>
      </c>
      <c r="C154" s="44" t="s">
        <v>1487</v>
      </c>
      <c r="D154" s="44">
        <v>11</v>
      </c>
    </row>
    <row r="155" spans="1:4" s="347" customFormat="1">
      <c r="A155" s="48" t="s">
        <v>1521</v>
      </c>
      <c r="B155" s="44" t="s">
        <v>1489</v>
      </c>
      <c r="C155" s="44" t="s">
        <v>307</v>
      </c>
      <c r="D155" s="44">
        <v>4</v>
      </c>
    </row>
    <row r="156" spans="1:4" s="347" customFormat="1">
      <c r="A156" s="48" t="s">
        <v>1521</v>
      </c>
      <c r="B156" s="44" t="s">
        <v>1489</v>
      </c>
      <c r="C156" s="44" t="s">
        <v>1490</v>
      </c>
      <c r="D156" s="44">
        <v>3</v>
      </c>
    </row>
    <row r="157" spans="1:4">
      <c r="A157" s="48" t="s">
        <v>1521</v>
      </c>
      <c r="B157" s="44" t="s">
        <v>1489</v>
      </c>
      <c r="C157" s="44" t="s">
        <v>1487</v>
      </c>
      <c r="D157" s="44">
        <v>9</v>
      </c>
    </row>
    <row r="158" spans="1:4" s="347" customFormat="1">
      <c r="A158" s="386" t="s">
        <v>1521</v>
      </c>
      <c r="B158" s="387" t="s">
        <v>1492</v>
      </c>
      <c r="C158" s="387" t="s">
        <v>307</v>
      </c>
      <c r="D158" s="387">
        <v>1</v>
      </c>
    </row>
    <row r="159" spans="1:4" s="347" customFormat="1">
      <c r="A159" s="386" t="s">
        <v>1522</v>
      </c>
      <c r="B159" s="387" t="s">
        <v>1486</v>
      </c>
      <c r="C159" s="387" t="s">
        <v>1487</v>
      </c>
      <c r="D159" s="387">
        <v>5</v>
      </c>
    </row>
    <row r="160" spans="1:4" s="347" customFormat="1">
      <c r="A160" s="386" t="s">
        <v>1522</v>
      </c>
      <c r="B160" s="387" t="s">
        <v>1488</v>
      </c>
      <c r="C160" s="387" t="s">
        <v>1487</v>
      </c>
      <c r="D160" s="387">
        <v>4</v>
      </c>
    </row>
    <row r="161" spans="1:4" s="347" customFormat="1">
      <c r="A161" s="386" t="s">
        <v>1522</v>
      </c>
      <c r="B161" s="387" t="s">
        <v>1489</v>
      </c>
      <c r="C161" s="387" t="s">
        <v>1487</v>
      </c>
      <c r="D161" s="387">
        <v>4</v>
      </c>
    </row>
    <row r="162" spans="1:4" s="347" customFormat="1">
      <c r="A162" s="386" t="s">
        <v>1523</v>
      </c>
      <c r="B162" s="387" t="s">
        <v>1486</v>
      </c>
      <c r="C162" s="387" t="s">
        <v>1487</v>
      </c>
      <c r="D162" s="387">
        <v>1</v>
      </c>
    </row>
    <row r="163" spans="1:4" s="347" customFormat="1">
      <c r="A163" s="386" t="s">
        <v>1523</v>
      </c>
      <c r="B163" s="387" t="s">
        <v>1489</v>
      </c>
      <c r="C163" s="387" t="s">
        <v>1490</v>
      </c>
      <c r="D163" s="387">
        <v>1</v>
      </c>
    </row>
    <row r="164" spans="1:4">
      <c r="A164" s="48" t="s">
        <v>1523</v>
      </c>
      <c r="B164" s="44" t="s">
        <v>1489</v>
      </c>
      <c r="C164" s="44" t="s">
        <v>1487</v>
      </c>
      <c r="D164" s="44">
        <v>1</v>
      </c>
    </row>
    <row r="165" spans="1:4" s="347" customFormat="1">
      <c r="A165" s="48" t="s">
        <v>1524</v>
      </c>
      <c r="B165" s="44" t="s">
        <v>1486</v>
      </c>
      <c r="C165" s="44" t="s">
        <v>1504</v>
      </c>
      <c r="D165" s="44">
        <v>1</v>
      </c>
    </row>
    <row r="166" spans="1:4" s="347" customFormat="1">
      <c r="A166" s="48" t="s">
        <v>1524</v>
      </c>
      <c r="B166" s="44" t="s">
        <v>1486</v>
      </c>
      <c r="C166" s="44" t="s">
        <v>308</v>
      </c>
      <c r="D166" s="44">
        <v>1</v>
      </c>
    </row>
    <row r="167" spans="1:4">
      <c r="A167" s="48" t="s">
        <v>1524</v>
      </c>
      <c r="B167" s="44" t="s">
        <v>1486</v>
      </c>
      <c r="C167" s="44" t="s">
        <v>1487</v>
      </c>
      <c r="D167" s="44">
        <v>125</v>
      </c>
    </row>
    <row r="168" spans="1:4">
      <c r="A168" s="48" t="s">
        <v>1524</v>
      </c>
      <c r="B168" s="44" t="s">
        <v>1488</v>
      </c>
      <c r="C168" s="44" t="s">
        <v>1504</v>
      </c>
      <c r="D168" s="44">
        <v>1</v>
      </c>
    </row>
    <row r="169" spans="1:4">
      <c r="A169" s="48" t="s">
        <v>1524</v>
      </c>
      <c r="B169" s="44" t="s">
        <v>1488</v>
      </c>
      <c r="C169" s="44" t="s">
        <v>1487</v>
      </c>
      <c r="D169" s="44">
        <v>32</v>
      </c>
    </row>
    <row r="170" spans="1:4">
      <c r="A170" s="48" t="s">
        <v>1524</v>
      </c>
      <c r="B170" s="44" t="s">
        <v>1489</v>
      </c>
      <c r="C170" s="44" t="s">
        <v>1506</v>
      </c>
      <c r="D170" s="44">
        <v>18</v>
      </c>
    </row>
    <row r="171" spans="1:4">
      <c r="A171" s="48" t="s">
        <v>1524</v>
      </c>
      <c r="B171" s="44" t="s">
        <v>1489</v>
      </c>
      <c r="C171" s="44" t="s">
        <v>1504</v>
      </c>
      <c r="D171" s="44">
        <v>2</v>
      </c>
    </row>
    <row r="172" spans="1:4">
      <c r="A172" s="48" t="s">
        <v>1524</v>
      </c>
      <c r="B172" s="44" t="s">
        <v>1489</v>
      </c>
      <c r="C172" s="44" t="s">
        <v>307</v>
      </c>
      <c r="D172" s="44">
        <v>6</v>
      </c>
    </row>
    <row r="173" spans="1:4">
      <c r="A173" s="48" t="s">
        <v>1524</v>
      </c>
      <c r="B173" s="44" t="s">
        <v>1489</v>
      </c>
      <c r="C173" s="44" t="s">
        <v>1490</v>
      </c>
      <c r="D173" s="44">
        <v>6</v>
      </c>
    </row>
    <row r="174" spans="1:4">
      <c r="A174" s="48" t="s">
        <v>1524</v>
      </c>
      <c r="B174" s="44" t="s">
        <v>1489</v>
      </c>
      <c r="C174" s="44" t="s">
        <v>1487</v>
      </c>
      <c r="D174" s="44">
        <v>42</v>
      </c>
    </row>
    <row r="175" spans="1:4">
      <c r="A175" s="48" t="s">
        <v>1524</v>
      </c>
      <c r="B175" s="44" t="s">
        <v>1491</v>
      </c>
      <c r="C175" s="44" t="s">
        <v>1506</v>
      </c>
      <c r="D175" s="44">
        <v>3</v>
      </c>
    </row>
    <row r="176" spans="1:4">
      <c r="A176" s="48" t="s">
        <v>1524</v>
      </c>
      <c r="B176" s="44" t="s">
        <v>1491</v>
      </c>
      <c r="C176" s="44" t="s">
        <v>1490</v>
      </c>
      <c r="D176" s="44">
        <v>3</v>
      </c>
    </row>
    <row r="177" spans="1:4">
      <c r="A177" s="48" t="s">
        <v>1524</v>
      </c>
      <c r="B177" s="44" t="s">
        <v>1491</v>
      </c>
      <c r="C177" s="44" t="s">
        <v>308</v>
      </c>
      <c r="D177" s="44">
        <v>1</v>
      </c>
    </row>
    <row r="178" spans="1:4">
      <c r="A178" s="48" t="s">
        <v>1524</v>
      </c>
      <c r="B178" s="44" t="s">
        <v>1491</v>
      </c>
      <c r="C178" s="44" t="s">
        <v>1487</v>
      </c>
      <c r="D178" s="44">
        <v>3</v>
      </c>
    </row>
    <row r="179" spans="1:4">
      <c r="A179" s="48" t="s">
        <v>1524</v>
      </c>
      <c r="B179" s="44" t="s">
        <v>1492</v>
      </c>
      <c r="C179" s="44" t="s">
        <v>1506</v>
      </c>
      <c r="D179" s="44">
        <v>2</v>
      </c>
    </row>
    <row r="180" spans="1:4">
      <c r="A180" s="48" t="s">
        <v>1524</v>
      </c>
      <c r="B180" s="44" t="s">
        <v>1492</v>
      </c>
      <c r="C180" s="44" t="s">
        <v>1490</v>
      </c>
      <c r="D180" s="44">
        <v>1</v>
      </c>
    </row>
    <row r="181" spans="1:4">
      <c r="A181" s="48" t="s">
        <v>1524</v>
      </c>
      <c r="B181" s="44" t="s">
        <v>1492</v>
      </c>
      <c r="C181" s="44" t="s">
        <v>1487</v>
      </c>
      <c r="D181" s="44">
        <v>2</v>
      </c>
    </row>
    <row r="182" spans="1:4">
      <c r="A182" s="48" t="s">
        <v>1525</v>
      </c>
      <c r="B182" s="44" t="s">
        <v>1486</v>
      </c>
      <c r="C182" s="44" t="s">
        <v>1487</v>
      </c>
      <c r="D182" s="44">
        <v>19</v>
      </c>
    </row>
    <row r="183" spans="1:4">
      <c r="A183" s="48" t="s">
        <v>1525</v>
      </c>
      <c r="B183" s="44" t="s">
        <v>1488</v>
      </c>
      <c r="C183" s="44" t="s">
        <v>1487</v>
      </c>
      <c r="D183" s="44">
        <v>6</v>
      </c>
    </row>
    <row r="184" spans="1:4">
      <c r="A184" s="48" t="s">
        <v>1525</v>
      </c>
      <c r="B184" s="44" t="s">
        <v>1489</v>
      </c>
      <c r="C184" s="44" t="s">
        <v>1490</v>
      </c>
      <c r="D184" s="44">
        <v>2</v>
      </c>
    </row>
    <row r="185" spans="1:4">
      <c r="A185" s="386" t="s">
        <v>1525</v>
      </c>
      <c r="B185" s="387" t="s">
        <v>1489</v>
      </c>
      <c r="C185" s="387" t="s">
        <v>1487</v>
      </c>
      <c r="D185" s="387">
        <v>7</v>
      </c>
    </row>
    <row r="186" spans="1:4">
      <c r="A186" s="386" t="s">
        <v>1525</v>
      </c>
      <c r="B186" s="387" t="s">
        <v>1491</v>
      </c>
      <c r="C186" s="387" t="s">
        <v>1487</v>
      </c>
      <c r="D186" s="387">
        <v>1</v>
      </c>
    </row>
    <row r="187" spans="1:4">
      <c r="A187" s="386" t="s">
        <v>1525</v>
      </c>
      <c r="B187" s="387" t="s">
        <v>1492</v>
      </c>
      <c r="C187" s="387" t="s">
        <v>1490</v>
      </c>
      <c r="D187" s="387">
        <v>1</v>
      </c>
    </row>
    <row r="188" spans="1:4">
      <c r="A188" s="386" t="s">
        <v>1526</v>
      </c>
      <c r="B188" s="387" t="s">
        <v>1486</v>
      </c>
      <c r="C188" s="387" t="s">
        <v>1504</v>
      </c>
      <c r="D188" s="387">
        <v>7</v>
      </c>
    </row>
    <row r="189" spans="1:4">
      <c r="A189" s="386" t="s">
        <v>1526</v>
      </c>
      <c r="B189" s="387" t="s">
        <v>1486</v>
      </c>
      <c r="C189" s="387" t="s">
        <v>1487</v>
      </c>
      <c r="D189" s="387">
        <v>101</v>
      </c>
    </row>
    <row r="190" spans="1:4">
      <c r="A190" s="48" t="s">
        <v>1526</v>
      </c>
      <c r="B190" s="44" t="s">
        <v>1488</v>
      </c>
      <c r="C190" s="44" t="s">
        <v>1506</v>
      </c>
      <c r="D190" s="44">
        <v>5</v>
      </c>
    </row>
    <row r="191" spans="1:4">
      <c r="A191" s="48" t="s">
        <v>1526</v>
      </c>
      <c r="B191" s="44" t="s">
        <v>1488</v>
      </c>
      <c r="C191" s="44" t="s">
        <v>308</v>
      </c>
      <c r="D191" s="44">
        <v>5</v>
      </c>
    </row>
    <row r="192" spans="1:4">
      <c r="A192" s="48" t="s">
        <v>1526</v>
      </c>
      <c r="B192" s="44" t="s">
        <v>1488</v>
      </c>
      <c r="C192" s="44" t="s">
        <v>1487</v>
      </c>
      <c r="D192" s="44">
        <v>41</v>
      </c>
    </row>
    <row r="193" spans="1:4">
      <c r="A193" s="48" t="s">
        <v>1526</v>
      </c>
      <c r="B193" s="44" t="s">
        <v>1489</v>
      </c>
      <c r="C193" s="44" t="s">
        <v>1506</v>
      </c>
      <c r="D193" s="44">
        <v>9</v>
      </c>
    </row>
    <row r="194" spans="1:4">
      <c r="A194" s="48" t="s">
        <v>1526</v>
      </c>
      <c r="B194" s="44" t="s">
        <v>1489</v>
      </c>
      <c r="C194" s="44" t="s">
        <v>307</v>
      </c>
      <c r="D194" s="44">
        <v>6</v>
      </c>
    </row>
    <row r="195" spans="1:4">
      <c r="A195" s="48" t="s">
        <v>1526</v>
      </c>
      <c r="B195" s="44" t="s">
        <v>1489</v>
      </c>
      <c r="C195" s="44" t="s">
        <v>1490</v>
      </c>
      <c r="D195" s="44">
        <v>5</v>
      </c>
    </row>
    <row r="196" spans="1:4">
      <c r="A196" s="48" t="s">
        <v>1526</v>
      </c>
      <c r="B196" s="44" t="s">
        <v>1489</v>
      </c>
      <c r="C196" s="44" t="s">
        <v>308</v>
      </c>
      <c r="D196" s="44">
        <v>8</v>
      </c>
    </row>
    <row r="197" spans="1:4">
      <c r="A197" s="48" t="s">
        <v>1526</v>
      </c>
      <c r="B197" s="44" t="s">
        <v>1489</v>
      </c>
      <c r="C197" s="44" t="s">
        <v>1487</v>
      </c>
      <c r="D197" s="44">
        <v>81</v>
      </c>
    </row>
    <row r="198" spans="1:4">
      <c r="A198" s="48" t="s">
        <v>1526</v>
      </c>
      <c r="B198" s="44" t="s">
        <v>1491</v>
      </c>
      <c r="C198" s="44" t="s">
        <v>1506</v>
      </c>
      <c r="D198" s="44">
        <v>1</v>
      </c>
    </row>
    <row r="199" spans="1:4">
      <c r="A199" s="48" t="s">
        <v>1526</v>
      </c>
      <c r="B199" s="44" t="s">
        <v>1491</v>
      </c>
      <c r="C199" s="44" t="s">
        <v>1490</v>
      </c>
      <c r="D199" s="44">
        <v>2</v>
      </c>
    </row>
    <row r="200" spans="1:4">
      <c r="A200" s="48" t="s">
        <v>1526</v>
      </c>
      <c r="B200" s="44" t="s">
        <v>1491</v>
      </c>
      <c r="C200" s="44" t="s">
        <v>308</v>
      </c>
      <c r="D200" s="44">
        <v>2</v>
      </c>
    </row>
    <row r="201" spans="1:4">
      <c r="A201" s="48" t="s">
        <v>1526</v>
      </c>
      <c r="B201" s="44" t="s">
        <v>1491</v>
      </c>
      <c r="C201" s="44" t="s">
        <v>1487</v>
      </c>
      <c r="D201" s="44">
        <v>5</v>
      </c>
    </row>
    <row r="202" spans="1:4">
      <c r="A202" s="48" t="s">
        <v>1526</v>
      </c>
      <c r="B202" s="44" t="s">
        <v>1492</v>
      </c>
      <c r="C202" s="44" t="s">
        <v>1506</v>
      </c>
      <c r="D202" s="44">
        <v>3</v>
      </c>
    </row>
    <row r="203" spans="1:4">
      <c r="A203" s="48" t="s">
        <v>1526</v>
      </c>
      <c r="B203" s="44" t="s">
        <v>1492</v>
      </c>
      <c r="C203" s="44" t="s">
        <v>1487</v>
      </c>
      <c r="D203" s="44">
        <v>3</v>
      </c>
    </row>
    <row r="204" spans="1:4">
      <c r="A204" s="48" t="s">
        <v>1527</v>
      </c>
      <c r="B204" s="44" t="s">
        <v>1486</v>
      </c>
      <c r="C204" s="44" t="s">
        <v>1487</v>
      </c>
      <c r="D204" s="44">
        <v>13</v>
      </c>
    </row>
    <row r="205" spans="1:4">
      <c r="A205" s="48" t="s">
        <v>1527</v>
      </c>
      <c r="B205" s="44" t="s">
        <v>1488</v>
      </c>
      <c r="C205" s="44" t="s">
        <v>1487</v>
      </c>
      <c r="D205" s="44">
        <v>4</v>
      </c>
    </row>
    <row r="206" spans="1:4">
      <c r="A206" s="48" t="s">
        <v>1527</v>
      </c>
      <c r="B206" s="44" t="s">
        <v>1489</v>
      </c>
      <c r="C206" s="44" t="s">
        <v>1487</v>
      </c>
      <c r="D206" s="44">
        <v>6</v>
      </c>
    </row>
    <row r="207" spans="1:4">
      <c r="A207" s="48" t="s">
        <v>1527</v>
      </c>
      <c r="B207" s="44" t="s">
        <v>1491</v>
      </c>
      <c r="C207" s="44" t="s">
        <v>1487</v>
      </c>
      <c r="D207" s="44">
        <v>1</v>
      </c>
    </row>
    <row r="208" spans="1:4">
      <c r="A208" s="48" t="s">
        <v>1528</v>
      </c>
      <c r="B208" s="44" t="s">
        <v>1486</v>
      </c>
      <c r="C208" s="44" t="s">
        <v>1504</v>
      </c>
      <c r="D208" s="44">
        <v>2</v>
      </c>
    </row>
    <row r="209" spans="1:4">
      <c r="A209" s="48" t="s">
        <v>1528</v>
      </c>
      <c r="B209" s="44" t="s">
        <v>1486</v>
      </c>
      <c r="C209" s="44" t="s">
        <v>1487</v>
      </c>
      <c r="D209" s="44">
        <v>88</v>
      </c>
    </row>
    <row r="210" spans="1:4">
      <c r="A210" s="48" t="s">
        <v>1528</v>
      </c>
      <c r="B210" s="44" t="s">
        <v>1488</v>
      </c>
      <c r="C210" s="44" t="s">
        <v>1504</v>
      </c>
      <c r="D210" s="44">
        <v>1</v>
      </c>
    </row>
    <row r="211" spans="1:4">
      <c r="A211" s="386" t="s">
        <v>1528</v>
      </c>
      <c r="B211" s="387" t="s">
        <v>1488</v>
      </c>
      <c r="C211" s="387" t="s">
        <v>308</v>
      </c>
      <c r="D211" s="387">
        <v>1</v>
      </c>
    </row>
    <row r="212" spans="1:4">
      <c r="A212" s="386" t="s">
        <v>1528</v>
      </c>
      <c r="B212" s="387" t="s">
        <v>1488</v>
      </c>
      <c r="C212" s="387" t="s">
        <v>1487</v>
      </c>
      <c r="D212" s="387">
        <v>35</v>
      </c>
    </row>
    <row r="213" spans="1:4">
      <c r="A213" s="386" t="s">
        <v>1528</v>
      </c>
      <c r="B213" s="387" t="s">
        <v>1489</v>
      </c>
      <c r="C213" s="387" t="s">
        <v>1506</v>
      </c>
      <c r="D213" s="387">
        <v>3</v>
      </c>
    </row>
    <row r="214" spans="1:4">
      <c r="A214" s="386" t="s">
        <v>1528</v>
      </c>
      <c r="B214" s="387" t="s">
        <v>1489</v>
      </c>
      <c r="C214" s="387" t="s">
        <v>1504</v>
      </c>
      <c r="D214" s="387">
        <v>1</v>
      </c>
    </row>
    <row r="215" spans="1:4">
      <c r="A215" s="386" t="s">
        <v>1528</v>
      </c>
      <c r="B215" s="387" t="s">
        <v>1489</v>
      </c>
      <c r="C215" s="387" t="s">
        <v>1490</v>
      </c>
      <c r="D215" s="387">
        <v>13</v>
      </c>
    </row>
    <row r="216" spans="1:4">
      <c r="A216" s="48" t="s">
        <v>1528</v>
      </c>
      <c r="B216" s="44" t="s">
        <v>1489</v>
      </c>
      <c r="C216" s="44" t="s">
        <v>1487</v>
      </c>
      <c r="D216" s="44">
        <v>33</v>
      </c>
    </row>
    <row r="217" spans="1:4">
      <c r="A217" s="48" t="s">
        <v>1528</v>
      </c>
      <c r="B217" s="44" t="s">
        <v>1491</v>
      </c>
      <c r="C217" s="44" t="s">
        <v>1506</v>
      </c>
      <c r="D217" s="44">
        <v>3</v>
      </c>
    </row>
    <row r="218" spans="1:4">
      <c r="A218" s="48" t="s">
        <v>1528</v>
      </c>
      <c r="B218" s="44" t="s">
        <v>1491</v>
      </c>
      <c r="C218" s="44" t="s">
        <v>1504</v>
      </c>
      <c r="D218" s="44">
        <v>2</v>
      </c>
    </row>
    <row r="219" spans="1:4">
      <c r="A219" s="48" t="s">
        <v>1528</v>
      </c>
      <c r="B219" s="44" t="s">
        <v>1491</v>
      </c>
      <c r="C219" s="44" t="s">
        <v>1490</v>
      </c>
      <c r="D219" s="44">
        <v>3</v>
      </c>
    </row>
    <row r="220" spans="1:4">
      <c r="A220" s="48" t="s">
        <v>1528</v>
      </c>
      <c r="B220" s="44" t="s">
        <v>1491</v>
      </c>
      <c r="C220" s="44" t="s">
        <v>1487</v>
      </c>
      <c r="D220" s="44">
        <v>4</v>
      </c>
    </row>
    <row r="221" spans="1:4">
      <c r="A221" s="48" t="s">
        <v>1528</v>
      </c>
      <c r="B221" s="44" t="s">
        <v>1492</v>
      </c>
      <c r="C221" s="44" t="s">
        <v>1506</v>
      </c>
      <c r="D221" s="44">
        <v>1</v>
      </c>
    </row>
    <row r="222" spans="1:4">
      <c r="A222" s="48" t="s">
        <v>1528</v>
      </c>
      <c r="B222" s="44" t="s">
        <v>1492</v>
      </c>
      <c r="C222" s="44" t="s">
        <v>308</v>
      </c>
      <c r="D222" s="44">
        <v>1</v>
      </c>
    </row>
    <row r="223" spans="1:4">
      <c r="A223" s="48" t="s">
        <v>1528</v>
      </c>
      <c r="B223" s="44" t="s">
        <v>1492</v>
      </c>
      <c r="C223" s="44" t="s">
        <v>1487</v>
      </c>
      <c r="D223" s="44">
        <v>1</v>
      </c>
    </row>
    <row r="224" spans="1:4">
      <c r="A224" s="48" t="s">
        <v>1529</v>
      </c>
      <c r="B224" s="44" t="s">
        <v>1486</v>
      </c>
      <c r="C224" s="44" t="s">
        <v>1487</v>
      </c>
      <c r="D224" s="44">
        <v>1</v>
      </c>
    </row>
    <row r="225" spans="1:4">
      <c r="A225" s="48" t="s">
        <v>1529</v>
      </c>
      <c r="B225" s="44" t="s">
        <v>1488</v>
      </c>
      <c r="C225" s="44" t="s">
        <v>1487</v>
      </c>
      <c r="D225" s="44">
        <v>2</v>
      </c>
    </row>
    <row r="226" spans="1:4">
      <c r="A226" s="48" t="s">
        <v>1530</v>
      </c>
      <c r="B226" s="44" t="s">
        <v>1486</v>
      </c>
      <c r="C226" s="44" t="s">
        <v>1487</v>
      </c>
      <c r="D226" s="44">
        <v>5</v>
      </c>
    </row>
    <row r="227" spans="1:4">
      <c r="A227" s="48" t="s">
        <v>1530</v>
      </c>
      <c r="B227" s="44" t="s">
        <v>1488</v>
      </c>
      <c r="C227" s="44" t="s">
        <v>1487</v>
      </c>
      <c r="D227" s="44">
        <v>3</v>
      </c>
    </row>
    <row r="228" spans="1:4">
      <c r="A228" s="48" t="s">
        <v>1530</v>
      </c>
      <c r="B228" s="44" t="s">
        <v>1489</v>
      </c>
      <c r="C228" s="44" t="s">
        <v>1490</v>
      </c>
      <c r="D228" s="44">
        <v>1</v>
      </c>
    </row>
    <row r="229" spans="1:4">
      <c r="A229" s="48" t="s">
        <v>1530</v>
      </c>
      <c r="B229" s="44" t="s">
        <v>1489</v>
      </c>
      <c r="C229" s="44" t="s">
        <v>1487</v>
      </c>
      <c r="D229" s="44">
        <v>4</v>
      </c>
    </row>
    <row r="230" spans="1:4">
      <c r="A230" s="48" t="s">
        <v>1531</v>
      </c>
      <c r="B230" s="44" t="s">
        <v>1486</v>
      </c>
      <c r="C230" s="44" t="s">
        <v>1487</v>
      </c>
      <c r="D230" s="44">
        <v>1</v>
      </c>
    </row>
    <row r="231" spans="1:4">
      <c r="A231" s="48" t="s">
        <v>1531</v>
      </c>
      <c r="B231" s="44" t="s">
        <v>1488</v>
      </c>
      <c r="C231" s="44" t="s">
        <v>1487</v>
      </c>
      <c r="D231" s="44">
        <v>2</v>
      </c>
    </row>
    <row r="232" spans="1:4">
      <c r="A232" s="48" t="s">
        <v>1531</v>
      </c>
      <c r="B232" s="44" t="s">
        <v>1489</v>
      </c>
      <c r="C232" s="44" t="s">
        <v>1490</v>
      </c>
      <c r="D232" s="44">
        <v>1</v>
      </c>
    </row>
    <row r="233" spans="1:4">
      <c r="A233" s="48" t="s">
        <v>1531</v>
      </c>
      <c r="B233" s="44" t="s">
        <v>1489</v>
      </c>
      <c r="C233" s="44" t="s">
        <v>1487</v>
      </c>
      <c r="D233" s="44">
        <v>3</v>
      </c>
    </row>
    <row r="234" spans="1:4">
      <c r="A234" s="48" t="s">
        <v>1532</v>
      </c>
      <c r="B234" s="44" t="s">
        <v>1486</v>
      </c>
      <c r="C234" s="44" t="s">
        <v>1487</v>
      </c>
      <c r="D234" s="44">
        <v>4</v>
      </c>
    </row>
    <row r="235" spans="1:4">
      <c r="A235" s="48" t="s">
        <v>1532</v>
      </c>
      <c r="B235" s="44" t="s">
        <v>1488</v>
      </c>
      <c r="C235" s="44" t="s">
        <v>1487</v>
      </c>
      <c r="D235" s="44">
        <v>5</v>
      </c>
    </row>
    <row r="236" spans="1:4">
      <c r="A236" s="48" t="s">
        <v>1532</v>
      </c>
      <c r="B236" s="44" t="s">
        <v>1489</v>
      </c>
      <c r="C236" s="44" t="s">
        <v>1490</v>
      </c>
      <c r="D236" s="44">
        <v>1</v>
      </c>
    </row>
    <row r="237" spans="1:4">
      <c r="A237" s="386" t="s">
        <v>1532</v>
      </c>
      <c r="B237" s="387" t="s">
        <v>1491</v>
      </c>
      <c r="C237" s="387" t="s">
        <v>1487</v>
      </c>
      <c r="D237" s="387">
        <v>1</v>
      </c>
    </row>
    <row r="238" spans="1:4">
      <c r="A238" s="386" t="s">
        <v>1533</v>
      </c>
      <c r="B238" s="387" t="s">
        <v>1486</v>
      </c>
      <c r="C238" s="387" t="s">
        <v>1487</v>
      </c>
      <c r="D238" s="387">
        <v>48</v>
      </c>
    </row>
    <row r="239" spans="1:4">
      <c r="A239" s="386" t="s">
        <v>1533</v>
      </c>
      <c r="B239" s="387" t="s">
        <v>1488</v>
      </c>
      <c r="C239" s="387" t="s">
        <v>1506</v>
      </c>
      <c r="D239" s="387">
        <v>1</v>
      </c>
    </row>
    <row r="240" spans="1:4">
      <c r="A240" s="386" t="s">
        <v>1533</v>
      </c>
      <c r="B240" s="387" t="s">
        <v>1488</v>
      </c>
      <c r="C240" s="387" t="s">
        <v>1490</v>
      </c>
      <c r="D240" s="387">
        <v>1</v>
      </c>
    </row>
    <row r="241" spans="1:4">
      <c r="A241" s="386" t="s">
        <v>1533</v>
      </c>
      <c r="B241" s="387" t="s">
        <v>1488</v>
      </c>
      <c r="C241" s="387" t="s">
        <v>1487</v>
      </c>
      <c r="D241" s="387">
        <v>21</v>
      </c>
    </row>
    <row r="242" spans="1:4">
      <c r="A242" s="48" t="s">
        <v>1533</v>
      </c>
      <c r="B242" s="44" t="s">
        <v>1489</v>
      </c>
      <c r="C242" s="44" t="s">
        <v>1504</v>
      </c>
      <c r="D242" s="44">
        <v>2</v>
      </c>
    </row>
    <row r="243" spans="1:4">
      <c r="A243" s="48" t="s">
        <v>1533</v>
      </c>
      <c r="B243" s="44" t="s">
        <v>1489</v>
      </c>
      <c r="C243" s="44" t="s">
        <v>1490</v>
      </c>
      <c r="D243" s="44">
        <v>19</v>
      </c>
    </row>
    <row r="244" spans="1:4">
      <c r="A244" s="48" t="s">
        <v>1533</v>
      </c>
      <c r="B244" s="44" t="s">
        <v>1489</v>
      </c>
      <c r="C244" s="44" t="s">
        <v>308</v>
      </c>
      <c r="D244" s="44">
        <v>1</v>
      </c>
    </row>
    <row r="245" spans="1:4">
      <c r="A245" s="48" t="s">
        <v>1533</v>
      </c>
      <c r="B245" s="44" t="s">
        <v>1489</v>
      </c>
      <c r="C245" s="44" t="s">
        <v>1487</v>
      </c>
      <c r="D245" s="44">
        <v>30</v>
      </c>
    </row>
    <row r="246" spans="1:4">
      <c r="A246" s="48" t="s">
        <v>1533</v>
      </c>
      <c r="B246" s="44" t="s">
        <v>1491</v>
      </c>
      <c r="C246" s="44" t="s">
        <v>307</v>
      </c>
      <c r="D246" s="44">
        <v>1</v>
      </c>
    </row>
    <row r="247" spans="1:4">
      <c r="A247" s="48" t="s">
        <v>1533</v>
      </c>
      <c r="B247" s="44" t="s">
        <v>1491</v>
      </c>
      <c r="C247" s="44" t="s">
        <v>1490</v>
      </c>
      <c r="D247" s="44">
        <v>3</v>
      </c>
    </row>
    <row r="248" spans="1:4">
      <c r="A248" s="48" t="s">
        <v>1533</v>
      </c>
      <c r="B248" s="44" t="s">
        <v>1491</v>
      </c>
      <c r="C248" s="44" t="s">
        <v>1487</v>
      </c>
      <c r="D248" s="44">
        <v>2</v>
      </c>
    </row>
    <row r="249" spans="1:4">
      <c r="A249" s="48" t="s">
        <v>1534</v>
      </c>
      <c r="B249" s="44" t="s">
        <v>1486</v>
      </c>
      <c r="C249" s="44" t="s">
        <v>1504</v>
      </c>
      <c r="D249" s="44">
        <v>5</v>
      </c>
    </row>
    <row r="250" spans="1:4">
      <c r="A250" s="48" t="s">
        <v>1534</v>
      </c>
      <c r="B250" s="44" t="s">
        <v>1486</v>
      </c>
      <c r="C250" s="44" t="s">
        <v>1487</v>
      </c>
      <c r="D250" s="44">
        <v>184</v>
      </c>
    </row>
    <row r="251" spans="1:4">
      <c r="A251" s="48" t="s">
        <v>1534</v>
      </c>
      <c r="B251" s="44" t="s">
        <v>1488</v>
      </c>
      <c r="C251" s="44" t="s">
        <v>307</v>
      </c>
      <c r="D251" s="44">
        <v>1</v>
      </c>
    </row>
    <row r="252" spans="1:4">
      <c r="A252" s="48" t="s">
        <v>1534</v>
      </c>
      <c r="B252" s="44" t="s">
        <v>1488</v>
      </c>
      <c r="C252" s="44" t="s">
        <v>1490</v>
      </c>
      <c r="D252" s="44">
        <v>1</v>
      </c>
    </row>
    <row r="253" spans="1:4">
      <c r="A253" s="48" t="s">
        <v>1534</v>
      </c>
      <c r="B253" s="44" t="s">
        <v>1488</v>
      </c>
      <c r="C253" s="44" t="s">
        <v>1487</v>
      </c>
      <c r="D253" s="44">
        <v>75</v>
      </c>
    </row>
    <row r="254" spans="1:4">
      <c r="A254" s="48" t="s">
        <v>1534</v>
      </c>
      <c r="B254" s="44" t="s">
        <v>1489</v>
      </c>
      <c r="C254" s="44" t="s">
        <v>1506</v>
      </c>
      <c r="D254" s="44">
        <v>8</v>
      </c>
    </row>
    <row r="255" spans="1:4">
      <c r="A255" s="48" t="s">
        <v>1534</v>
      </c>
      <c r="B255" s="44" t="s">
        <v>1489</v>
      </c>
      <c r="C255" s="44" t="s">
        <v>1504</v>
      </c>
      <c r="D255" s="44">
        <v>3</v>
      </c>
    </row>
    <row r="256" spans="1:4">
      <c r="A256" s="48" t="s">
        <v>1534</v>
      </c>
      <c r="B256" s="44" t="s">
        <v>1489</v>
      </c>
      <c r="C256" s="44" t="s">
        <v>1490</v>
      </c>
      <c r="D256" s="44">
        <v>34</v>
      </c>
    </row>
    <row r="257" spans="1:4">
      <c r="A257" s="48" t="s">
        <v>1534</v>
      </c>
      <c r="B257" s="44" t="s">
        <v>1489</v>
      </c>
      <c r="C257" s="44" t="s">
        <v>308</v>
      </c>
      <c r="D257" s="44">
        <v>1</v>
      </c>
    </row>
    <row r="258" spans="1:4">
      <c r="A258" s="48" t="s">
        <v>1534</v>
      </c>
      <c r="B258" s="44" t="s">
        <v>1489</v>
      </c>
      <c r="C258" s="44" t="s">
        <v>1487</v>
      </c>
      <c r="D258" s="44">
        <v>143</v>
      </c>
    </row>
    <row r="259" spans="1:4">
      <c r="A259" s="48" t="s">
        <v>1534</v>
      </c>
      <c r="B259" s="44" t="s">
        <v>1491</v>
      </c>
      <c r="C259" s="44" t="s">
        <v>1506</v>
      </c>
      <c r="D259" s="44">
        <v>5</v>
      </c>
    </row>
    <row r="260" spans="1:4">
      <c r="A260" s="48" t="s">
        <v>1534</v>
      </c>
      <c r="B260" s="44" t="s">
        <v>1491</v>
      </c>
      <c r="C260" s="44" t="s">
        <v>1490</v>
      </c>
      <c r="D260" s="44">
        <v>6</v>
      </c>
    </row>
    <row r="261" spans="1:4">
      <c r="A261" s="48" t="s">
        <v>1534</v>
      </c>
      <c r="B261" s="44" t="s">
        <v>1491</v>
      </c>
      <c r="C261" s="44" t="s">
        <v>1487</v>
      </c>
      <c r="D261" s="44">
        <v>1</v>
      </c>
    </row>
    <row r="262" spans="1:4">
      <c r="A262" s="48" t="s">
        <v>1534</v>
      </c>
      <c r="B262" s="44" t="s">
        <v>1492</v>
      </c>
      <c r="C262" s="44" t="s">
        <v>1490</v>
      </c>
      <c r="D262" s="44">
        <v>4</v>
      </c>
    </row>
    <row r="263" spans="1:4">
      <c r="A263" s="386" t="s">
        <v>1534</v>
      </c>
      <c r="B263" s="387" t="s">
        <v>1492</v>
      </c>
      <c r="C263" s="387" t="s">
        <v>308</v>
      </c>
      <c r="D263" s="387">
        <v>1</v>
      </c>
    </row>
    <row r="264" spans="1:4">
      <c r="A264" s="386" t="s">
        <v>1535</v>
      </c>
      <c r="B264" s="387" t="s">
        <v>1486</v>
      </c>
      <c r="C264" s="387" t="s">
        <v>1506</v>
      </c>
      <c r="D264" s="387">
        <v>2</v>
      </c>
    </row>
    <row r="265" spans="1:4">
      <c r="A265" s="386" t="s">
        <v>1535</v>
      </c>
      <c r="B265" s="387" t="s">
        <v>1486</v>
      </c>
      <c r="C265" s="387" t="s">
        <v>1504</v>
      </c>
      <c r="D265" s="387">
        <v>2</v>
      </c>
    </row>
    <row r="266" spans="1:4">
      <c r="A266" s="386" t="s">
        <v>1535</v>
      </c>
      <c r="B266" s="387" t="s">
        <v>1486</v>
      </c>
      <c r="C266" s="387" t="s">
        <v>1487</v>
      </c>
      <c r="D266" s="387">
        <v>95</v>
      </c>
    </row>
    <row r="267" spans="1:4">
      <c r="A267" s="386" t="s">
        <v>1535</v>
      </c>
      <c r="B267" s="387" t="s">
        <v>1488</v>
      </c>
      <c r="C267" s="387" t="s">
        <v>1506</v>
      </c>
      <c r="D267" s="387">
        <v>1</v>
      </c>
    </row>
    <row r="268" spans="1:4">
      <c r="A268" s="48" t="s">
        <v>1535</v>
      </c>
      <c r="B268" s="44" t="s">
        <v>1488</v>
      </c>
      <c r="C268" s="44" t="s">
        <v>1490</v>
      </c>
      <c r="D268" s="44">
        <v>1</v>
      </c>
    </row>
    <row r="269" spans="1:4">
      <c r="A269" s="388" t="s">
        <v>1535</v>
      </c>
      <c r="B269" s="292" t="s">
        <v>1488</v>
      </c>
      <c r="C269" s="292" t="s">
        <v>1487</v>
      </c>
      <c r="D269" s="292">
        <v>57</v>
      </c>
    </row>
    <row r="270" spans="1:4">
      <c r="A270" s="48" t="s">
        <v>1535</v>
      </c>
      <c r="B270" s="44" t="s">
        <v>1489</v>
      </c>
      <c r="C270" s="44" t="s">
        <v>1506</v>
      </c>
      <c r="D270" s="44">
        <v>9</v>
      </c>
    </row>
    <row r="271" spans="1:4">
      <c r="A271" s="48" t="s">
        <v>1535</v>
      </c>
      <c r="B271" s="44" t="s">
        <v>1489</v>
      </c>
      <c r="C271" s="44" t="s">
        <v>1504</v>
      </c>
      <c r="D271" s="44">
        <v>2</v>
      </c>
    </row>
    <row r="272" spans="1:4">
      <c r="A272" s="48" t="s">
        <v>1535</v>
      </c>
      <c r="B272" s="44" t="s">
        <v>1489</v>
      </c>
      <c r="C272" s="44" t="s">
        <v>1490</v>
      </c>
      <c r="D272" s="44">
        <v>35</v>
      </c>
    </row>
    <row r="273" spans="1:4">
      <c r="A273" s="48" t="s">
        <v>1535</v>
      </c>
      <c r="B273" s="44" t="s">
        <v>1489</v>
      </c>
      <c r="C273" s="44" t="s">
        <v>308</v>
      </c>
      <c r="D273" s="44">
        <v>1</v>
      </c>
    </row>
    <row r="274" spans="1:4">
      <c r="A274" s="48" t="s">
        <v>1535</v>
      </c>
      <c r="B274" s="44" t="s">
        <v>1489</v>
      </c>
      <c r="C274" s="44" t="s">
        <v>1487</v>
      </c>
      <c r="D274" s="44">
        <v>59</v>
      </c>
    </row>
    <row r="275" spans="1:4">
      <c r="A275" s="48" t="s">
        <v>1535</v>
      </c>
      <c r="B275" s="44" t="s">
        <v>1491</v>
      </c>
      <c r="C275" s="44" t="s">
        <v>1506</v>
      </c>
      <c r="D275" s="44">
        <v>5</v>
      </c>
    </row>
    <row r="276" spans="1:4">
      <c r="A276" s="386" t="s">
        <v>1535</v>
      </c>
      <c r="B276" s="387" t="s">
        <v>1491</v>
      </c>
      <c r="C276" s="387" t="s">
        <v>1504</v>
      </c>
      <c r="D276" s="387">
        <v>1</v>
      </c>
    </row>
    <row r="277" spans="1:4">
      <c r="A277" s="386" t="s">
        <v>1535</v>
      </c>
      <c r="B277" s="387" t="s">
        <v>1491</v>
      </c>
      <c r="C277" s="387" t="s">
        <v>1490</v>
      </c>
      <c r="D277" s="387">
        <v>4</v>
      </c>
    </row>
    <row r="278" spans="1:4">
      <c r="A278" s="386" t="s">
        <v>1535</v>
      </c>
      <c r="B278" s="387" t="s">
        <v>1492</v>
      </c>
      <c r="C278" s="387" t="s">
        <v>1506</v>
      </c>
      <c r="D278" s="387">
        <v>3</v>
      </c>
    </row>
    <row r="279" spans="1:4">
      <c r="A279" s="386" t="s">
        <v>1535</v>
      </c>
      <c r="B279" s="387" t="s">
        <v>1492</v>
      </c>
      <c r="C279" s="387" t="s">
        <v>1490</v>
      </c>
      <c r="D279" s="387">
        <v>2</v>
      </c>
    </row>
    <row r="280" spans="1:4">
      <c r="A280" s="386" t="s">
        <v>1535</v>
      </c>
      <c r="B280" s="387" t="s">
        <v>1492</v>
      </c>
      <c r="C280" s="387" t="s">
        <v>1487</v>
      </c>
      <c r="D280" s="387">
        <v>1</v>
      </c>
    </row>
    <row r="281" spans="1:4">
      <c r="A281" s="386" t="s">
        <v>1536</v>
      </c>
      <c r="B281" s="387" t="s">
        <v>1486</v>
      </c>
      <c r="C281" s="387" t="s">
        <v>1504</v>
      </c>
      <c r="D281" s="387">
        <v>4</v>
      </c>
    </row>
    <row r="282" spans="1:4">
      <c r="A282" s="386" t="s">
        <v>1536</v>
      </c>
      <c r="B282" s="387" t="s">
        <v>1486</v>
      </c>
      <c r="C282" s="387" t="s">
        <v>307</v>
      </c>
      <c r="D282" s="387">
        <v>10</v>
      </c>
    </row>
    <row r="283" spans="1:4">
      <c r="A283" s="386" t="s">
        <v>1536</v>
      </c>
      <c r="B283" s="387" t="s">
        <v>1486</v>
      </c>
      <c r="C283" s="387" t="s">
        <v>308</v>
      </c>
      <c r="D283" s="387">
        <v>4</v>
      </c>
    </row>
    <row r="284" spans="1:4">
      <c r="A284" s="48" t="s">
        <v>1536</v>
      </c>
      <c r="B284" s="44" t="s">
        <v>1486</v>
      </c>
      <c r="C284" s="44" t="s">
        <v>1487</v>
      </c>
      <c r="D284" s="44">
        <v>54</v>
      </c>
    </row>
    <row r="285" spans="1:4" s="565" customFormat="1">
      <c r="A285" s="48" t="s">
        <v>1536</v>
      </c>
      <c r="B285" s="44" t="s">
        <v>1488</v>
      </c>
      <c r="C285" s="44" t="s">
        <v>307</v>
      </c>
      <c r="D285" s="44">
        <v>3</v>
      </c>
    </row>
    <row r="286" spans="1:4" s="565" customFormat="1">
      <c r="A286" s="48" t="s">
        <v>1536</v>
      </c>
      <c r="B286" s="44" t="s">
        <v>1488</v>
      </c>
      <c r="C286" s="44" t="s">
        <v>1487</v>
      </c>
      <c r="D286" s="44">
        <v>28</v>
      </c>
    </row>
    <row r="287" spans="1:4" s="565" customFormat="1">
      <c r="A287" s="48" t="s">
        <v>1536</v>
      </c>
      <c r="B287" s="44" t="s">
        <v>1489</v>
      </c>
      <c r="C287" s="44" t="s">
        <v>1506</v>
      </c>
      <c r="D287" s="44">
        <v>7</v>
      </c>
    </row>
    <row r="288" spans="1:4" s="565" customFormat="1">
      <c r="A288" s="48" t="s">
        <v>1536</v>
      </c>
      <c r="B288" s="44" t="s">
        <v>1489</v>
      </c>
      <c r="C288" s="44" t="s">
        <v>1504</v>
      </c>
      <c r="D288" s="44">
        <v>2</v>
      </c>
    </row>
    <row r="289" spans="1:4" s="565" customFormat="1">
      <c r="A289" s="48" t="s">
        <v>1536</v>
      </c>
      <c r="B289" s="44" t="s">
        <v>1489</v>
      </c>
      <c r="C289" s="44" t="s">
        <v>307</v>
      </c>
      <c r="D289" s="44">
        <v>14</v>
      </c>
    </row>
    <row r="290" spans="1:4" s="565" customFormat="1">
      <c r="A290" s="48" t="s">
        <v>1536</v>
      </c>
      <c r="B290" s="44" t="s">
        <v>1489</v>
      </c>
      <c r="C290" s="44" t="s">
        <v>1490</v>
      </c>
      <c r="D290" s="44">
        <v>17</v>
      </c>
    </row>
    <row r="291" spans="1:4" s="565" customFormat="1">
      <c r="A291" s="48" t="s">
        <v>1536</v>
      </c>
      <c r="B291" s="44" t="s">
        <v>1489</v>
      </c>
      <c r="C291" s="44" t="s">
        <v>308</v>
      </c>
      <c r="D291" s="44">
        <v>1</v>
      </c>
    </row>
    <row r="292" spans="1:4" s="565" customFormat="1">
      <c r="A292" s="48" t="s">
        <v>1536</v>
      </c>
      <c r="B292" s="44" t="s">
        <v>1489</v>
      </c>
      <c r="C292" s="44" t="s">
        <v>1487</v>
      </c>
      <c r="D292" s="44">
        <v>37</v>
      </c>
    </row>
    <row r="293" spans="1:4">
      <c r="A293" s="48" t="s">
        <v>1536</v>
      </c>
      <c r="B293" s="44" t="s">
        <v>1491</v>
      </c>
      <c r="C293" s="44" t="s">
        <v>1506</v>
      </c>
      <c r="D293" s="44">
        <v>3</v>
      </c>
    </row>
    <row r="294" spans="1:4" s="565" customFormat="1">
      <c r="A294" s="48" t="s">
        <v>1536</v>
      </c>
      <c r="B294" s="44" t="s">
        <v>1491</v>
      </c>
      <c r="C294" s="44" t="s">
        <v>1504</v>
      </c>
      <c r="D294" s="44">
        <v>1</v>
      </c>
    </row>
    <row r="295" spans="1:4" s="565" customFormat="1">
      <c r="A295" s="48" t="s">
        <v>1536</v>
      </c>
      <c r="B295" s="44" t="s">
        <v>1491</v>
      </c>
      <c r="C295" s="44" t="s">
        <v>307</v>
      </c>
      <c r="D295" s="44">
        <v>9</v>
      </c>
    </row>
    <row r="296" spans="1:4" s="565" customFormat="1">
      <c r="A296" s="386" t="s">
        <v>1536</v>
      </c>
      <c r="B296" s="387" t="s">
        <v>1491</v>
      </c>
      <c r="C296" s="387" t="s">
        <v>1490</v>
      </c>
      <c r="D296" s="387">
        <v>2</v>
      </c>
    </row>
    <row r="297" spans="1:4" s="565" customFormat="1">
      <c r="A297" s="386" t="s">
        <v>1536</v>
      </c>
      <c r="B297" s="387" t="s">
        <v>1491</v>
      </c>
      <c r="C297" s="387" t="s">
        <v>1487</v>
      </c>
      <c r="D297" s="387">
        <v>5</v>
      </c>
    </row>
    <row r="298" spans="1:4" s="565" customFormat="1">
      <c r="A298" s="386" t="s">
        <v>1536</v>
      </c>
      <c r="B298" s="387" t="s">
        <v>1492</v>
      </c>
      <c r="C298" s="387" t="s">
        <v>1506</v>
      </c>
      <c r="D298" s="387">
        <v>1</v>
      </c>
    </row>
    <row r="299" spans="1:4" s="565" customFormat="1">
      <c r="A299" s="386" t="s">
        <v>1536</v>
      </c>
      <c r="B299" s="387" t="s">
        <v>1492</v>
      </c>
      <c r="C299" s="387" t="s">
        <v>307</v>
      </c>
      <c r="D299" s="387">
        <v>8</v>
      </c>
    </row>
    <row r="300" spans="1:4" s="565" customFormat="1">
      <c r="A300" s="386" t="s">
        <v>1536</v>
      </c>
      <c r="B300" s="387" t="s">
        <v>1492</v>
      </c>
      <c r="C300" s="387" t="s">
        <v>1490</v>
      </c>
      <c r="D300" s="387">
        <v>2</v>
      </c>
    </row>
    <row r="301" spans="1:4" s="565" customFormat="1">
      <c r="A301" s="48" t="s">
        <v>1537</v>
      </c>
      <c r="B301" s="44" t="s">
        <v>1486</v>
      </c>
      <c r="C301" s="44" t="s">
        <v>1506</v>
      </c>
      <c r="D301" s="44">
        <v>1</v>
      </c>
    </row>
    <row r="302" spans="1:4" s="565" customFormat="1">
      <c r="A302" s="388" t="s">
        <v>1537</v>
      </c>
      <c r="B302" s="292" t="s">
        <v>1486</v>
      </c>
      <c r="C302" s="292" t="s">
        <v>1504</v>
      </c>
      <c r="D302" s="292">
        <v>6</v>
      </c>
    </row>
    <row r="303" spans="1:4" s="565" customFormat="1">
      <c r="A303" s="48" t="s">
        <v>1537</v>
      </c>
      <c r="B303" s="44" t="s">
        <v>1486</v>
      </c>
      <c r="C303" s="44" t="s">
        <v>1487</v>
      </c>
      <c r="D303" s="44">
        <v>134</v>
      </c>
    </row>
    <row r="304" spans="1:4" s="565" customFormat="1">
      <c r="A304" s="48" t="s">
        <v>1537</v>
      </c>
      <c r="B304" s="44" t="s">
        <v>1488</v>
      </c>
      <c r="C304" s="44" t="s">
        <v>1506</v>
      </c>
      <c r="D304" s="44">
        <v>12</v>
      </c>
    </row>
    <row r="305" spans="1:4" s="565" customFormat="1">
      <c r="A305" s="48" t="s">
        <v>1537</v>
      </c>
      <c r="B305" s="44" t="s">
        <v>1488</v>
      </c>
      <c r="C305" s="44" t="s">
        <v>1504</v>
      </c>
      <c r="D305" s="44">
        <v>1</v>
      </c>
    </row>
    <row r="306" spans="1:4" s="565" customFormat="1">
      <c r="A306" s="48" t="s">
        <v>1537</v>
      </c>
      <c r="B306" s="44" t="s">
        <v>1488</v>
      </c>
      <c r="C306" s="44" t="s">
        <v>1490</v>
      </c>
      <c r="D306" s="44">
        <v>3</v>
      </c>
    </row>
    <row r="307" spans="1:4" s="565" customFormat="1">
      <c r="A307" s="48" t="s">
        <v>1537</v>
      </c>
      <c r="B307" s="44" t="s">
        <v>1488</v>
      </c>
      <c r="C307" s="44" t="s">
        <v>1487</v>
      </c>
      <c r="D307" s="44">
        <v>54</v>
      </c>
    </row>
    <row r="308" spans="1:4" s="565" customFormat="1">
      <c r="A308" s="48" t="s">
        <v>1537</v>
      </c>
      <c r="B308" s="44" t="s">
        <v>1489</v>
      </c>
      <c r="C308" s="44" t="s">
        <v>1506</v>
      </c>
      <c r="D308" s="44">
        <v>19</v>
      </c>
    </row>
    <row r="309" spans="1:4" s="565" customFormat="1">
      <c r="A309" s="386" t="s">
        <v>1537</v>
      </c>
      <c r="B309" s="387" t="s">
        <v>1489</v>
      </c>
      <c r="C309" s="387" t="s">
        <v>1504</v>
      </c>
      <c r="D309" s="387">
        <v>9</v>
      </c>
    </row>
    <row r="310" spans="1:4" s="565" customFormat="1">
      <c r="A310" s="386" t="s">
        <v>1537</v>
      </c>
      <c r="B310" s="387" t="s">
        <v>1489</v>
      </c>
      <c r="C310" s="387" t="s">
        <v>1490</v>
      </c>
      <c r="D310" s="387">
        <v>80</v>
      </c>
    </row>
    <row r="311" spans="1:4" s="565" customFormat="1">
      <c r="A311" s="386" t="s">
        <v>1537</v>
      </c>
      <c r="B311" s="387" t="s">
        <v>1489</v>
      </c>
      <c r="C311" s="387" t="s">
        <v>1487</v>
      </c>
      <c r="D311" s="387">
        <v>68</v>
      </c>
    </row>
    <row r="312" spans="1:4" s="565" customFormat="1">
      <c r="A312" s="386" t="s">
        <v>1537</v>
      </c>
      <c r="B312" s="387" t="s">
        <v>1491</v>
      </c>
      <c r="C312" s="387" t="s">
        <v>1506</v>
      </c>
      <c r="D312" s="387">
        <v>3</v>
      </c>
    </row>
    <row r="313" spans="1:4" s="565" customFormat="1">
      <c r="A313" s="386" t="s">
        <v>1537</v>
      </c>
      <c r="B313" s="387" t="s">
        <v>1491</v>
      </c>
      <c r="C313" s="387" t="s">
        <v>1504</v>
      </c>
      <c r="D313" s="387">
        <v>2</v>
      </c>
    </row>
    <row r="314" spans="1:4" s="565" customFormat="1">
      <c r="A314" s="386" t="s">
        <v>1537</v>
      </c>
      <c r="B314" s="387" t="s">
        <v>1491</v>
      </c>
      <c r="C314" s="387" t="s">
        <v>1490</v>
      </c>
      <c r="D314" s="387">
        <v>9</v>
      </c>
    </row>
    <row r="315" spans="1:4" s="565" customFormat="1">
      <c r="A315" s="386" t="s">
        <v>1537</v>
      </c>
      <c r="B315" s="387" t="s">
        <v>1491</v>
      </c>
      <c r="C315" s="387" t="s">
        <v>1487</v>
      </c>
      <c r="D315" s="387">
        <v>6</v>
      </c>
    </row>
    <row r="316" spans="1:4" s="565" customFormat="1">
      <c r="A316" s="386" t="s">
        <v>1537</v>
      </c>
      <c r="B316" s="387" t="s">
        <v>1492</v>
      </c>
      <c r="C316" s="387" t="s">
        <v>1490</v>
      </c>
      <c r="D316" s="387">
        <v>1</v>
      </c>
    </row>
    <row r="317" spans="1:4" s="565" customFormat="1">
      <c r="A317" s="386" t="s">
        <v>1537</v>
      </c>
      <c r="B317" s="387" t="s">
        <v>1492</v>
      </c>
      <c r="C317" s="387" t="s">
        <v>1487</v>
      </c>
      <c r="D317" s="387">
        <v>3</v>
      </c>
    </row>
    <row r="318" spans="1:4" s="565" customFormat="1">
      <c r="A318" s="386" t="s">
        <v>1538</v>
      </c>
      <c r="B318" s="387" t="s">
        <v>1486</v>
      </c>
      <c r="C318" s="387" t="s">
        <v>1504</v>
      </c>
      <c r="D318" s="387">
        <v>4</v>
      </c>
    </row>
    <row r="319" spans="1:4" s="565" customFormat="1">
      <c r="A319" s="386" t="s">
        <v>1538</v>
      </c>
      <c r="B319" s="387" t="s">
        <v>1486</v>
      </c>
      <c r="C319" s="387" t="s">
        <v>1487</v>
      </c>
      <c r="D319" s="387">
        <v>127</v>
      </c>
    </row>
    <row r="320" spans="1:4" s="565" customFormat="1">
      <c r="A320" s="386" t="s">
        <v>1538</v>
      </c>
      <c r="B320" s="387" t="s">
        <v>1488</v>
      </c>
      <c r="C320" s="387" t="s">
        <v>1506</v>
      </c>
      <c r="D320" s="387">
        <v>5</v>
      </c>
    </row>
    <row r="321" spans="1:4" s="565" customFormat="1">
      <c r="A321" s="386" t="s">
        <v>1538</v>
      </c>
      <c r="B321" s="387" t="s">
        <v>1488</v>
      </c>
      <c r="C321" s="387" t="s">
        <v>1504</v>
      </c>
      <c r="D321" s="387">
        <v>2</v>
      </c>
    </row>
    <row r="322" spans="1:4" s="565" customFormat="1">
      <c r="A322" s="386" t="s">
        <v>1538</v>
      </c>
      <c r="B322" s="387" t="s">
        <v>1488</v>
      </c>
      <c r="C322" s="387" t="s">
        <v>1490</v>
      </c>
      <c r="D322" s="387">
        <v>4</v>
      </c>
    </row>
    <row r="323" spans="1:4" s="565" customFormat="1">
      <c r="A323" s="386" t="s">
        <v>1538</v>
      </c>
      <c r="B323" s="387" t="s">
        <v>1488</v>
      </c>
      <c r="C323" s="387" t="s">
        <v>1487</v>
      </c>
      <c r="D323" s="387">
        <v>47</v>
      </c>
    </row>
    <row r="324" spans="1:4" s="565" customFormat="1">
      <c r="A324" s="386" t="s">
        <v>1538</v>
      </c>
      <c r="B324" s="387" t="s">
        <v>1489</v>
      </c>
      <c r="C324" s="387" t="s">
        <v>1506</v>
      </c>
      <c r="D324" s="387">
        <v>17</v>
      </c>
    </row>
    <row r="325" spans="1:4" s="565" customFormat="1">
      <c r="A325" s="386" t="s">
        <v>1538</v>
      </c>
      <c r="B325" s="387" t="s">
        <v>1489</v>
      </c>
      <c r="C325" s="387" t="s">
        <v>1504</v>
      </c>
      <c r="D325" s="387">
        <v>1</v>
      </c>
    </row>
    <row r="326" spans="1:4" s="565" customFormat="1">
      <c r="A326" s="386" t="s">
        <v>1538</v>
      </c>
      <c r="B326" s="387" t="s">
        <v>1489</v>
      </c>
      <c r="C326" s="387" t="s">
        <v>1490</v>
      </c>
      <c r="D326" s="387">
        <v>18</v>
      </c>
    </row>
    <row r="327" spans="1:4" s="565" customFormat="1">
      <c r="A327" s="386" t="s">
        <v>1538</v>
      </c>
      <c r="B327" s="387" t="s">
        <v>1489</v>
      </c>
      <c r="C327" s="387" t="s">
        <v>308</v>
      </c>
      <c r="D327" s="387">
        <v>2</v>
      </c>
    </row>
    <row r="328" spans="1:4" s="565" customFormat="1">
      <c r="A328" s="386" t="s">
        <v>1538</v>
      </c>
      <c r="B328" s="387" t="s">
        <v>1489</v>
      </c>
      <c r="C328" s="387" t="s">
        <v>1487</v>
      </c>
      <c r="D328" s="387">
        <v>86</v>
      </c>
    </row>
    <row r="329" spans="1:4" s="565" customFormat="1">
      <c r="A329" s="386" t="s">
        <v>1538</v>
      </c>
      <c r="B329" s="387" t="s">
        <v>1491</v>
      </c>
      <c r="C329" s="387" t="s">
        <v>1506</v>
      </c>
      <c r="D329" s="387">
        <v>4</v>
      </c>
    </row>
    <row r="330" spans="1:4" s="565" customFormat="1">
      <c r="A330" s="386" t="s">
        <v>1538</v>
      </c>
      <c r="B330" s="387" t="s">
        <v>1491</v>
      </c>
      <c r="C330" s="387" t="s">
        <v>1490</v>
      </c>
      <c r="D330" s="387">
        <v>3</v>
      </c>
    </row>
    <row r="331" spans="1:4" s="565" customFormat="1">
      <c r="A331" s="386" t="s">
        <v>1538</v>
      </c>
      <c r="B331" s="387" t="s">
        <v>1491</v>
      </c>
      <c r="C331" s="387" t="s">
        <v>308</v>
      </c>
      <c r="D331" s="387">
        <v>1</v>
      </c>
    </row>
    <row r="332" spans="1:4" s="565" customFormat="1">
      <c r="A332" s="386" t="s">
        <v>1538</v>
      </c>
      <c r="B332" s="387" t="s">
        <v>1491</v>
      </c>
      <c r="C332" s="387" t="s">
        <v>1487</v>
      </c>
      <c r="D332" s="387">
        <v>10</v>
      </c>
    </row>
    <row r="333" spans="1:4" s="565" customFormat="1">
      <c r="A333" s="386" t="s">
        <v>1538</v>
      </c>
      <c r="B333" s="387" t="s">
        <v>1492</v>
      </c>
      <c r="C333" s="387" t="s">
        <v>1506</v>
      </c>
      <c r="D333" s="387">
        <v>1</v>
      </c>
    </row>
    <row r="334" spans="1:4" s="565" customFormat="1">
      <c r="A334" s="386" t="s">
        <v>1538</v>
      </c>
      <c r="B334" s="387" t="s">
        <v>1492</v>
      </c>
      <c r="C334" s="387" t="s">
        <v>1504</v>
      </c>
      <c r="D334" s="387">
        <v>1</v>
      </c>
    </row>
    <row r="335" spans="1:4" s="565" customFormat="1">
      <c r="A335" s="386" t="s">
        <v>1538</v>
      </c>
      <c r="B335" s="387" t="s">
        <v>1492</v>
      </c>
      <c r="C335" s="387" t="s">
        <v>308</v>
      </c>
      <c r="D335" s="387">
        <v>1</v>
      </c>
    </row>
    <row r="336" spans="1:4" s="565" customFormat="1">
      <c r="A336" s="386" t="s">
        <v>1538</v>
      </c>
      <c r="B336" s="387" t="s">
        <v>1492</v>
      </c>
      <c r="C336" s="387" t="s">
        <v>1487</v>
      </c>
      <c r="D336" s="387">
        <v>3</v>
      </c>
    </row>
    <row r="337" spans="1:4" s="565" customFormat="1">
      <c r="A337" s="386" t="s">
        <v>1539</v>
      </c>
      <c r="B337" s="387" t="s">
        <v>1491</v>
      </c>
      <c r="C337" s="387" t="s">
        <v>1487</v>
      </c>
      <c r="D337" s="387">
        <v>1</v>
      </c>
    </row>
    <row r="338" spans="1:4" s="565" customFormat="1">
      <c r="A338" s="386" t="s">
        <v>1540</v>
      </c>
      <c r="B338" s="387" t="s">
        <v>1489</v>
      </c>
      <c r="C338" s="387" t="s">
        <v>1487</v>
      </c>
      <c r="D338" s="387">
        <v>1</v>
      </c>
    </row>
    <row r="339" spans="1:4" s="565" customFormat="1">
      <c r="A339" s="386" t="s">
        <v>1541</v>
      </c>
      <c r="B339" s="387" t="s">
        <v>1486</v>
      </c>
      <c r="C339" s="387" t="s">
        <v>1506</v>
      </c>
      <c r="D339" s="387">
        <v>2</v>
      </c>
    </row>
    <row r="340" spans="1:4" s="565" customFormat="1">
      <c r="A340" s="386" t="s">
        <v>1541</v>
      </c>
      <c r="B340" s="387" t="s">
        <v>1486</v>
      </c>
      <c r="C340" s="387" t="s">
        <v>1504</v>
      </c>
      <c r="D340" s="387">
        <v>3</v>
      </c>
    </row>
    <row r="341" spans="1:4" s="565" customFormat="1">
      <c r="A341" s="386" t="s">
        <v>1541</v>
      </c>
      <c r="B341" s="387" t="s">
        <v>1486</v>
      </c>
      <c r="C341" s="387" t="s">
        <v>308</v>
      </c>
      <c r="D341" s="387">
        <v>1</v>
      </c>
    </row>
    <row r="342" spans="1:4" s="565" customFormat="1">
      <c r="A342" s="386" t="s">
        <v>1541</v>
      </c>
      <c r="B342" s="387" t="s">
        <v>1486</v>
      </c>
      <c r="C342" s="387" t="s">
        <v>1487</v>
      </c>
      <c r="D342" s="387">
        <v>56</v>
      </c>
    </row>
    <row r="343" spans="1:4" s="565" customFormat="1">
      <c r="A343" s="386" t="s">
        <v>1541</v>
      </c>
      <c r="B343" s="387" t="s">
        <v>1488</v>
      </c>
      <c r="C343" s="387" t="s">
        <v>1506</v>
      </c>
      <c r="D343" s="387">
        <v>4</v>
      </c>
    </row>
    <row r="344" spans="1:4" s="565" customFormat="1">
      <c r="A344" s="386" t="s">
        <v>1541</v>
      </c>
      <c r="B344" s="387" t="s">
        <v>1488</v>
      </c>
      <c r="C344" s="387" t="s">
        <v>1504</v>
      </c>
      <c r="D344" s="387">
        <v>2</v>
      </c>
    </row>
    <row r="345" spans="1:4" s="565" customFormat="1">
      <c r="A345" s="386" t="s">
        <v>1541</v>
      </c>
      <c r="B345" s="387" t="s">
        <v>1488</v>
      </c>
      <c r="C345" s="387" t="s">
        <v>307</v>
      </c>
      <c r="D345" s="387">
        <v>5</v>
      </c>
    </row>
    <row r="346" spans="1:4" s="565" customFormat="1">
      <c r="A346" s="386" t="s">
        <v>1541</v>
      </c>
      <c r="B346" s="387" t="s">
        <v>1488</v>
      </c>
      <c r="C346" s="387" t="s">
        <v>1490</v>
      </c>
      <c r="D346" s="387">
        <v>8</v>
      </c>
    </row>
    <row r="347" spans="1:4" s="565" customFormat="1">
      <c r="A347" s="386" t="s">
        <v>1541</v>
      </c>
      <c r="B347" s="387" t="s">
        <v>1488</v>
      </c>
      <c r="C347" s="387" t="s">
        <v>308</v>
      </c>
      <c r="D347" s="387">
        <v>1</v>
      </c>
    </row>
    <row r="348" spans="1:4" s="565" customFormat="1">
      <c r="A348" s="386" t="s">
        <v>1541</v>
      </c>
      <c r="B348" s="387" t="s">
        <v>1488</v>
      </c>
      <c r="C348" s="387" t="s">
        <v>1487</v>
      </c>
      <c r="D348" s="387">
        <v>29</v>
      </c>
    </row>
    <row r="349" spans="1:4" s="565" customFormat="1">
      <c r="A349" s="386" t="s">
        <v>1541</v>
      </c>
      <c r="B349" s="387" t="s">
        <v>1489</v>
      </c>
      <c r="C349" s="387" t="s">
        <v>1506</v>
      </c>
      <c r="D349" s="387">
        <v>11</v>
      </c>
    </row>
    <row r="350" spans="1:4" s="565" customFormat="1">
      <c r="A350" s="386" t="s">
        <v>1541</v>
      </c>
      <c r="B350" s="387" t="s">
        <v>1489</v>
      </c>
      <c r="C350" s="387" t="s">
        <v>1504</v>
      </c>
      <c r="D350" s="387">
        <v>7</v>
      </c>
    </row>
    <row r="351" spans="1:4" s="565" customFormat="1">
      <c r="A351" s="386" t="s">
        <v>1541</v>
      </c>
      <c r="B351" s="387" t="s">
        <v>1489</v>
      </c>
      <c r="C351" s="387" t="s">
        <v>307</v>
      </c>
      <c r="D351" s="387">
        <v>18</v>
      </c>
    </row>
    <row r="352" spans="1:4" s="565" customFormat="1">
      <c r="A352" s="386" t="s">
        <v>1541</v>
      </c>
      <c r="B352" s="387" t="s">
        <v>1489</v>
      </c>
      <c r="C352" s="387" t="s">
        <v>1490</v>
      </c>
      <c r="D352" s="387">
        <v>32</v>
      </c>
    </row>
    <row r="353" spans="1:4" s="565" customFormat="1">
      <c r="A353" s="386" t="s">
        <v>1541</v>
      </c>
      <c r="B353" s="387" t="s">
        <v>1489</v>
      </c>
      <c r="C353" s="387" t="s">
        <v>308</v>
      </c>
      <c r="D353" s="387">
        <v>1</v>
      </c>
    </row>
    <row r="354" spans="1:4" s="565" customFormat="1">
      <c r="A354" s="386" t="s">
        <v>1541</v>
      </c>
      <c r="B354" s="387" t="s">
        <v>1489</v>
      </c>
      <c r="C354" s="387" t="s">
        <v>1487</v>
      </c>
      <c r="D354" s="387">
        <v>59</v>
      </c>
    </row>
    <row r="355" spans="1:4" s="565" customFormat="1">
      <c r="A355" s="386" t="s">
        <v>1541</v>
      </c>
      <c r="B355" s="387" t="s">
        <v>1491</v>
      </c>
      <c r="C355" s="387" t="s">
        <v>1506</v>
      </c>
      <c r="D355" s="387">
        <v>5</v>
      </c>
    </row>
    <row r="356" spans="1:4" s="565" customFormat="1">
      <c r="A356" s="386" t="s">
        <v>1541</v>
      </c>
      <c r="B356" s="387" t="s">
        <v>1491</v>
      </c>
      <c r="C356" s="387" t="s">
        <v>1504</v>
      </c>
      <c r="D356" s="387">
        <v>2</v>
      </c>
    </row>
    <row r="357" spans="1:4" s="565" customFormat="1">
      <c r="A357" s="386" t="s">
        <v>1541</v>
      </c>
      <c r="B357" s="387" t="s">
        <v>1491</v>
      </c>
      <c r="C357" s="387" t="s">
        <v>307</v>
      </c>
      <c r="D357" s="387">
        <v>6</v>
      </c>
    </row>
    <row r="358" spans="1:4" s="565" customFormat="1">
      <c r="A358" s="386" t="s">
        <v>1541</v>
      </c>
      <c r="B358" s="387" t="s">
        <v>1491</v>
      </c>
      <c r="C358" s="387" t="s">
        <v>1490</v>
      </c>
      <c r="D358" s="387">
        <v>5</v>
      </c>
    </row>
    <row r="359" spans="1:4" s="565" customFormat="1">
      <c r="A359" s="386" t="s">
        <v>1541</v>
      </c>
      <c r="B359" s="387" t="s">
        <v>1491</v>
      </c>
      <c r="C359" s="387" t="s">
        <v>1487</v>
      </c>
      <c r="D359" s="387">
        <v>3</v>
      </c>
    </row>
    <row r="360" spans="1:4" s="565" customFormat="1">
      <c r="A360" s="386" t="s">
        <v>1541</v>
      </c>
      <c r="B360" s="387" t="s">
        <v>1492</v>
      </c>
      <c r="C360" s="387" t="s">
        <v>1506</v>
      </c>
      <c r="D360" s="387">
        <v>5</v>
      </c>
    </row>
    <row r="361" spans="1:4" s="565" customFormat="1">
      <c r="A361" s="386" t="s">
        <v>1541</v>
      </c>
      <c r="B361" s="387" t="s">
        <v>1492</v>
      </c>
      <c r="C361" s="387" t="s">
        <v>307</v>
      </c>
      <c r="D361" s="387">
        <v>8</v>
      </c>
    </row>
    <row r="362" spans="1:4" s="565" customFormat="1">
      <c r="A362" s="386" t="s">
        <v>1541</v>
      </c>
      <c r="B362" s="387" t="s">
        <v>1492</v>
      </c>
      <c r="C362" s="387" t="s">
        <v>1490</v>
      </c>
      <c r="D362" s="387">
        <v>2</v>
      </c>
    </row>
    <row r="363" spans="1:4" s="565" customFormat="1">
      <c r="A363" s="386" t="s">
        <v>1542</v>
      </c>
      <c r="B363" s="387" t="s">
        <v>1486</v>
      </c>
      <c r="C363" s="387" t="s">
        <v>1504</v>
      </c>
      <c r="D363" s="387">
        <v>3</v>
      </c>
    </row>
    <row r="364" spans="1:4" s="565" customFormat="1">
      <c r="A364" s="386" t="s">
        <v>1542</v>
      </c>
      <c r="B364" s="387" t="s">
        <v>1486</v>
      </c>
      <c r="C364" s="387" t="s">
        <v>1487</v>
      </c>
      <c r="D364" s="387">
        <v>63</v>
      </c>
    </row>
    <row r="365" spans="1:4" s="565" customFormat="1">
      <c r="A365" s="386" t="s">
        <v>1542</v>
      </c>
      <c r="B365" s="387" t="s">
        <v>1488</v>
      </c>
      <c r="C365" s="387" t="s">
        <v>1506</v>
      </c>
      <c r="D365" s="387">
        <v>4</v>
      </c>
    </row>
    <row r="366" spans="1:4" s="565" customFormat="1">
      <c r="A366" s="386" t="s">
        <v>1542</v>
      </c>
      <c r="B366" s="387" t="s">
        <v>1488</v>
      </c>
      <c r="C366" s="387" t="s">
        <v>1504</v>
      </c>
      <c r="D366" s="387">
        <v>1</v>
      </c>
    </row>
    <row r="367" spans="1:4" s="565" customFormat="1">
      <c r="A367" s="386" t="s">
        <v>1542</v>
      </c>
      <c r="B367" s="387" t="s">
        <v>1488</v>
      </c>
      <c r="C367" s="387" t="s">
        <v>1490</v>
      </c>
      <c r="D367" s="387">
        <v>1</v>
      </c>
    </row>
    <row r="368" spans="1:4" s="565" customFormat="1">
      <c r="A368" s="386" t="s">
        <v>1542</v>
      </c>
      <c r="B368" s="387" t="s">
        <v>1488</v>
      </c>
      <c r="C368" s="387" t="s">
        <v>1487</v>
      </c>
      <c r="D368" s="387">
        <v>25</v>
      </c>
    </row>
    <row r="369" spans="1:4" s="565" customFormat="1">
      <c r="A369" s="386" t="s">
        <v>1542</v>
      </c>
      <c r="B369" s="387" t="s">
        <v>1489</v>
      </c>
      <c r="C369" s="387" t="s">
        <v>1506</v>
      </c>
      <c r="D369" s="387">
        <v>27</v>
      </c>
    </row>
    <row r="370" spans="1:4" s="565" customFormat="1">
      <c r="A370" s="386" t="s">
        <v>1542</v>
      </c>
      <c r="B370" s="387" t="s">
        <v>1489</v>
      </c>
      <c r="C370" s="387" t="s">
        <v>1504</v>
      </c>
      <c r="D370" s="387">
        <v>2</v>
      </c>
    </row>
    <row r="371" spans="1:4" s="565" customFormat="1">
      <c r="A371" s="386" t="s">
        <v>1542</v>
      </c>
      <c r="B371" s="387" t="s">
        <v>1489</v>
      </c>
      <c r="C371" s="387" t="s">
        <v>307</v>
      </c>
      <c r="D371" s="387">
        <v>18</v>
      </c>
    </row>
    <row r="372" spans="1:4" s="565" customFormat="1">
      <c r="A372" s="386" t="s">
        <v>1542</v>
      </c>
      <c r="B372" s="387" t="s">
        <v>1489</v>
      </c>
      <c r="C372" s="387" t="s">
        <v>1490</v>
      </c>
      <c r="D372" s="387">
        <v>6</v>
      </c>
    </row>
    <row r="373" spans="1:4" s="565" customFormat="1">
      <c r="A373" s="386" t="s">
        <v>1542</v>
      </c>
      <c r="B373" s="387" t="s">
        <v>1489</v>
      </c>
      <c r="C373" s="387" t="s">
        <v>1487</v>
      </c>
      <c r="D373" s="387">
        <v>44</v>
      </c>
    </row>
    <row r="374" spans="1:4" s="565" customFormat="1">
      <c r="A374" s="386" t="s">
        <v>1542</v>
      </c>
      <c r="B374" s="387" t="s">
        <v>1491</v>
      </c>
      <c r="C374" s="387" t="s">
        <v>1506</v>
      </c>
      <c r="D374" s="387">
        <v>16</v>
      </c>
    </row>
    <row r="375" spans="1:4" s="565" customFormat="1">
      <c r="A375" s="386" t="s">
        <v>1542</v>
      </c>
      <c r="B375" s="387" t="s">
        <v>1491</v>
      </c>
      <c r="C375" s="387" t="s">
        <v>307</v>
      </c>
      <c r="D375" s="387">
        <v>13</v>
      </c>
    </row>
    <row r="376" spans="1:4" s="565" customFormat="1">
      <c r="A376" s="386" t="s">
        <v>1542</v>
      </c>
      <c r="B376" s="387" t="s">
        <v>1491</v>
      </c>
      <c r="C376" s="387" t="s">
        <v>1490</v>
      </c>
      <c r="D376" s="387">
        <v>4</v>
      </c>
    </row>
    <row r="377" spans="1:4" s="565" customFormat="1">
      <c r="A377" s="386" t="s">
        <v>1542</v>
      </c>
      <c r="B377" s="387" t="s">
        <v>1491</v>
      </c>
      <c r="C377" s="387" t="s">
        <v>308</v>
      </c>
      <c r="D377" s="387">
        <v>1</v>
      </c>
    </row>
    <row r="378" spans="1:4" s="565" customFormat="1">
      <c r="A378" s="386" t="s">
        <v>1542</v>
      </c>
      <c r="B378" s="387" t="s">
        <v>1491</v>
      </c>
      <c r="C378" s="387" t="s">
        <v>1487</v>
      </c>
      <c r="D378" s="387">
        <v>1</v>
      </c>
    </row>
    <row r="379" spans="1:4" s="565" customFormat="1">
      <c r="A379" s="386" t="s">
        <v>1542</v>
      </c>
      <c r="B379" s="387" t="s">
        <v>1492</v>
      </c>
      <c r="C379" s="387" t="s">
        <v>1506</v>
      </c>
      <c r="D379" s="387">
        <v>5</v>
      </c>
    </row>
    <row r="380" spans="1:4" s="565" customFormat="1">
      <c r="A380" s="386" t="s">
        <v>1542</v>
      </c>
      <c r="B380" s="387" t="s">
        <v>1492</v>
      </c>
      <c r="C380" s="387" t="s">
        <v>307</v>
      </c>
      <c r="D380" s="387">
        <v>8</v>
      </c>
    </row>
    <row r="381" spans="1:4" s="565" customFormat="1">
      <c r="A381" s="386" t="s">
        <v>1542</v>
      </c>
      <c r="B381" s="387" t="s">
        <v>1492</v>
      </c>
      <c r="C381" s="387" t="s">
        <v>1487</v>
      </c>
      <c r="D381" s="387">
        <v>1</v>
      </c>
    </row>
    <row r="382" spans="1:4" s="565" customFormat="1">
      <c r="A382" s="386" t="s">
        <v>1543</v>
      </c>
      <c r="B382" s="387" t="s">
        <v>1491</v>
      </c>
      <c r="C382" s="387" t="s">
        <v>1490</v>
      </c>
      <c r="D382" s="387">
        <v>1</v>
      </c>
    </row>
    <row r="383" spans="1:4" s="565" customFormat="1">
      <c r="A383" s="386" t="s">
        <v>1544</v>
      </c>
      <c r="B383" s="387" t="s">
        <v>1486</v>
      </c>
      <c r="C383" s="387" t="s">
        <v>1487</v>
      </c>
      <c r="D383" s="387">
        <v>10</v>
      </c>
    </row>
    <row r="384" spans="1:4" s="565" customFormat="1">
      <c r="A384" s="386" t="s">
        <v>1544</v>
      </c>
      <c r="B384" s="387" t="s">
        <v>1488</v>
      </c>
      <c r="C384" s="387" t="s">
        <v>1504</v>
      </c>
      <c r="D384" s="387">
        <v>1</v>
      </c>
    </row>
    <row r="385" spans="1:4" s="565" customFormat="1">
      <c r="A385" s="386" t="s">
        <v>1544</v>
      </c>
      <c r="B385" s="387" t="s">
        <v>1488</v>
      </c>
      <c r="C385" s="387" t="s">
        <v>1487</v>
      </c>
      <c r="D385" s="387">
        <v>3</v>
      </c>
    </row>
    <row r="386" spans="1:4" s="565" customFormat="1">
      <c r="A386" s="386" t="s">
        <v>1544</v>
      </c>
      <c r="B386" s="387" t="s">
        <v>1489</v>
      </c>
      <c r="C386" s="387" t="s">
        <v>1504</v>
      </c>
      <c r="D386" s="387">
        <v>1</v>
      </c>
    </row>
    <row r="387" spans="1:4" s="565" customFormat="1">
      <c r="A387" s="386" t="s">
        <v>1544</v>
      </c>
      <c r="B387" s="387" t="s">
        <v>1489</v>
      </c>
      <c r="C387" s="387" t="s">
        <v>1490</v>
      </c>
      <c r="D387" s="387">
        <v>7</v>
      </c>
    </row>
    <row r="388" spans="1:4" s="565" customFormat="1">
      <c r="A388" s="386" t="s">
        <v>1544</v>
      </c>
      <c r="B388" s="387" t="s">
        <v>1489</v>
      </c>
      <c r="C388" s="387" t="s">
        <v>308</v>
      </c>
      <c r="D388" s="387">
        <v>2</v>
      </c>
    </row>
    <row r="389" spans="1:4" s="565" customFormat="1">
      <c r="A389" s="386" t="s">
        <v>1544</v>
      </c>
      <c r="B389" s="387" t="s">
        <v>1489</v>
      </c>
      <c r="C389" s="387" t="s">
        <v>1487</v>
      </c>
      <c r="D389" s="387">
        <v>4</v>
      </c>
    </row>
    <row r="390" spans="1:4" s="565" customFormat="1">
      <c r="A390" s="386" t="s">
        <v>1544</v>
      </c>
      <c r="B390" s="387" t="s">
        <v>1491</v>
      </c>
      <c r="C390" s="387" t="s">
        <v>1506</v>
      </c>
      <c r="D390" s="387">
        <v>1</v>
      </c>
    </row>
    <row r="391" spans="1:4" s="565" customFormat="1">
      <c r="A391" s="386" t="s">
        <v>1544</v>
      </c>
      <c r="B391" s="387" t="s">
        <v>1491</v>
      </c>
      <c r="C391" s="387" t="s">
        <v>1490</v>
      </c>
      <c r="D391" s="387">
        <v>2</v>
      </c>
    </row>
    <row r="392" spans="1:4" s="565" customFormat="1">
      <c r="A392" s="386" t="s">
        <v>1544</v>
      </c>
      <c r="B392" s="387" t="s">
        <v>1492</v>
      </c>
      <c r="C392" s="387" t="s">
        <v>1490</v>
      </c>
      <c r="D392" s="387">
        <v>1</v>
      </c>
    </row>
    <row r="393" spans="1:4" s="565" customFormat="1">
      <c r="A393" s="386" t="s">
        <v>1544</v>
      </c>
      <c r="B393" s="387" t="s">
        <v>1492</v>
      </c>
      <c r="C393" s="387" t="s">
        <v>308</v>
      </c>
      <c r="D393" s="387">
        <v>4</v>
      </c>
    </row>
    <row r="394" spans="1:4" s="565" customFormat="1">
      <c r="A394" s="386" t="s">
        <v>1545</v>
      </c>
      <c r="B394" s="387" t="s">
        <v>1486</v>
      </c>
      <c r="C394" s="387" t="s">
        <v>1504</v>
      </c>
      <c r="D394" s="387">
        <v>10</v>
      </c>
    </row>
    <row r="395" spans="1:4" s="565" customFormat="1">
      <c r="A395" s="386" t="s">
        <v>1545</v>
      </c>
      <c r="B395" s="387" t="s">
        <v>1486</v>
      </c>
      <c r="C395" s="387" t="s">
        <v>308</v>
      </c>
      <c r="D395" s="387">
        <v>1</v>
      </c>
    </row>
    <row r="396" spans="1:4" s="565" customFormat="1">
      <c r="A396" s="386" t="s">
        <v>1545</v>
      </c>
      <c r="B396" s="387" t="s">
        <v>1486</v>
      </c>
      <c r="C396" s="387" t="s">
        <v>1487</v>
      </c>
      <c r="D396" s="387">
        <v>271</v>
      </c>
    </row>
    <row r="397" spans="1:4" s="565" customFormat="1">
      <c r="A397" s="386" t="s">
        <v>1545</v>
      </c>
      <c r="B397" s="387" t="s">
        <v>1488</v>
      </c>
      <c r="C397" s="387" t="s">
        <v>1506</v>
      </c>
      <c r="D397" s="387">
        <v>8</v>
      </c>
    </row>
    <row r="398" spans="1:4" s="565" customFormat="1">
      <c r="A398" s="386" t="s">
        <v>1545</v>
      </c>
      <c r="B398" s="387" t="s">
        <v>1488</v>
      </c>
      <c r="C398" s="387" t="s">
        <v>1504</v>
      </c>
      <c r="D398" s="387">
        <v>7</v>
      </c>
    </row>
    <row r="399" spans="1:4" s="565" customFormat="1">
      <c r="A399" s="386" t="s">
        <v>1545</v>
      </c>
      <c r="B399" s="387" t="s">
        <v>1488</v>
      </c>
      <c r="C399" s="387" t="s">
        <v>307</v>
      </c>
      <c r="D399" s="387">
        <v>8</v>
      </c>
    </row>
    <row r="400" spans="1:4" s="565" customFormat="1">
      <c r="A400" s="386" t="s">
        <v>1545</v>
      </c>
      <c r="B400" s="387" t="s">
        <v>1488</v>
      </c>
      <c r="C400" s="387" t="s">
        <v>1490</v>
      </c>
      <c r="D400" s="387">
        <v>3</v>
      </c>
    </row>
    <row r="401" spans="1:4" s="565" customFormat="1">
      <c r="A401" s="386" t="s">
        <v>1545</v>
      </c>
      <c r="B401" s="387" t="s">
        <v>1488</v>
      </c>
      <c r="C401" s="387" t="s">
        <v>308</v>
      </c>
      <c r="D401" s="387">
        <v>2</v>
      </c>
    </row>
    <row r="402" spans="1:4" s="565" customFormat="1">
      <c r="A402" s="386" t="s">
        <v>1545</v>
      </c>
      <c r="B402" s="387" t="s">
        <v>1488</v>
      </c>
      <c r="C402" s="387" t="s">
        <v>1487</v>
      </c>
      <c r="D402" s="387">
        <v>125</v>
      </c>
    </row>
    <row r="403" spans="1:4" s="565" customFormat="1">
      <c r="A403" s="386" t="s">
        <v>1545</v>
      </c>
      <c r="B403" s="387" t="s">
        <v>1489</v>
      </c>
      <c r="C403" s="387" t="s">
        <v>1506</v>
      </c>
      <c r="D403" s="387">
        <v>68</v>
      </c>
    </row>
    <row r="404" spans="1:4" s="565" customFormat="1">
      <c r="A404" s="386" t="s">
        <v>1545</v>
      </c>
      <c r="B404" s="387" t="s">
        <v>1489</v>
      </c>
      <c r="C404" s="387" t="s">
        <v>1504</v>
      </c>
      <c r="D404" s="387">
        <v>25</v>
      </c>
    </row>
    <row r="405" spans="1:4" s="565" customFormat="1">
      <c r="A405" s="386" t="s">
        <v>1545</v>
      </c>
      <c r="B405" s="387" t="s">
        <v>1489</v>
      </c>
      <c r="C405" s="387" t="s">
        <v>307</v>
      </c>
      <c r="D405" s="387">
        <v>28</v>
      </c>
    </row>
    <row r="406" spans="1:4" s="565" customFormat="1">
      <c r="A406" s="386" t="s">
        <v>1545</v>
      </c>
      <c r="B406" s="387" t="s">
        <v>1489</v>
      </c>
      <c r="C406" s="387" t="s">
        <v>1490</v>
      </c>
      <c r="D406" s="387">
        <v>40</v>
      </c>
    </row>
    <row r="407" spans="1:4" s="565" customFormat="1">
      <c r="A407" s="386" t="s">
        <v>1545</v>
      </c>
      <c r="B407" s="387" t="s">
        <v>1489</v>
      </c>
      <c r="C407" s="387" t="s">
        <v>308</v>
      </c>
      <c r="D407" s="387">
        <v>1</v>
      </c>
    </row>
    <row r="408" spans="1:4" s="565" customFormat="1">
      <c r="A408" s="386" t="s">
        <v>1545</v>
      </c>
      <c r="B408" s="387" t="s">
        <v>1489</v>
      </c>
      <c r="C408" s="387" t="s">
        <v>1487</v>
      </c>
      <c r="D408" s="387">
        <v>124</v>
      </c>
    </row>
    <row r="409" spans="1:4" s="565" customFormat="1">
      <c r="A409" s="386" t="s">
        <v>1545</v>
      </c>
      <c r="B409" s="387" t="s">
        <v>1491</v>
      </c>
      <c r="C409" s="387" t="s">
        <v>1506</v>
      </c>
      <c r="D409" s="387">
        <v>22</v>
      </c>
    </row>
    <row r="410" spans="1:4" s="565" customFormat="1">
      <c r="A410" s="386" t="s">
        <v>1545</v>
      </c>
      <c r="B410" s="387" t="s">
        <v>1491</v>
      </c>
      <c r="C410" s="387" t="s">
        <v>1504</v>
      </c>
      <c r="D410" s="387">
        <v>3</v>
      </c>
    </row>
    <row r="411" spans="1:4" s="565" customFormat="1">
      <c r="A411" s="386" t="s">
        <v>1545</v>
      </c>
      <c r="B411" s="387" t="s">
        <v>1491</v>
      </c>
      <c r="C411" s="387" t="s">
        <v>307</v>
      </c>
      <c r="D411" s="387">
        <v>10</v>
      </c>
    </row>
    <row r="412" spans="1:4" s="565" customFormat="1">
      <c r="A412" s="386" t="s">
        <v>1545</v>
      </c>
      <c r="B412" s="387" t="s">
        <v>1491</v>
      </c>
      <c r="C412" s="387" t="s">
        <v>1490</v>
      </c>
      <c r="D412" s="387">
        <v>6</v>
      </c>
    </row>
    <row r="413" spans="1:4" s="565" customFormat="1">
      <c r="A413" s="386" t="s">
        <v>1545</v>
      </c>
      <c r="B413" s="387" t="s">
        <v>1491</v>
      </c>
      <c r="C413" s="387" t="s">
        <v>1487</v>
      </c>
      <c r="D413" s="387">
        <v>4</v>
      </c>
    </row>
    <row r="414" spans="1:4" s="565" customFormat="1">
      <c r="A414" s="386" t="s">
        <v>1545</v>
      </c>
      <c r="B414" s="387" t="s">
        <v>1492</v>
      </c>
      <c r="C414" s="387" t="s">
        <v>1506</v>
      </c>
      <c r="D414" s="387">
        <v>10</v>
      </c>
    </row>
    <row r="415" spans="1:4" s="565" customFormat="1">
      <c r="A415" s="386" t="s">
        <v>1545</v>
      </c>
      <c r="B415" s="387" t="s">
        <v>1492</v>
      </c>
      <c r="C415" s="387" t="s">
        <v>1504</v>
      </c>
      <c r="D415" s="387">
        <v>2</v>
      </c>
    </row>
    <row r="416" spans="1:4" s="565" customFormat="1">
      <c r="A416" s="386" t="s">
        <v>1545</v>
      </c>
      <c r="B416" s="387" t="s">
        <v>1492</v>
      </c>
      <c r="C416" s="387" t="s">
        <v>307</v>
      </c>
      <c r="D416" s="387">
        <v>10</v>
      </c>
    </row>
    <row r="417" spans="1:4" s="565" customFormat="1">
      <c r="A417" s="386" t="s">
        <v>1545</v>
      </c>
      <c r="B417" s="387" t="s">
        <v>1492</v>
      </c>
      <c r="C417" s="387" t="s">
        <v>1490</v>
      </c>
      <c r="D417" s="387">
        <v>2</v>
      </c>
    </row>
    <row r="418" spans="1:4" s="565" customFormat="1">
      <c r="A418" s="386" t="s">
        <v>1545</v>
      </c>
      <c r="B418" s="387" t="s">
        <v>1492</v>
      </c>
      <c r="C418" s="387" t="s">
        <v>1487</v>
      </c>
      <c r="D418" s="387">
        <v>3</v>
      </c>
    </row>
    <row r="419" spans="1:4" s="565" customFormat="1">
      <c r="A419" s="386" t="s">
        <v>1546</v>
      </c>
      <c r="B419" s="387" t="s">
        <v>1488</v>
      </c>
      <c r="C419" s="387" t="s">
        <v>1506</v>
      </c>
      <c r="D419" s="387">
        <v>1</v>
      </c>
    </row>
    <row r="420" spans="1:4" s="565" customFormat="1">
      <c r="A420" s="386" t="s">
        <v>1546</v>
      </c>
      <c r="B420" s="387" t="s">
        <v>1488</v>
      </c>
      <c r="C420" s="387" t="s">
        <v>308</v>
      </c>
      <c r="D420" s="387">
        <v>1</v>
      </c>
    </row>
    <row r="421" spans="1:4" s="565" customFormat="1">
      <c r="A421" s="386" t="s">
        <v>1546</v>
      </c>
      <c r="B421" s="387" t="s">
        <v>1489</v>
      </c>
      <c r="C421" s="387" t="s">
        <v>1506</v>
      </c>
      <c r="D421" s="387">
        <v>1</v>
      </c>
    </row>
    <row r="422" spans="1:4" s="565" customFormat="1">
      <c r="A422" s="386" t="s">
        <v>1546</v>
      </c>
      <c r="B422" s="387" t="s">
        <v>1489</v>
      </c>
      <c r="C422" s="387" t="s">
        <v>307</v>
      </c>
      <c r="D422" s="387">
        <v>1</v>
      </c>
    </row>
    <row r="423" spans="1:4" s="565" customFormat="1">
      <c r="A423" s="386" t="s">
        <v>1547</v>
      </c>
      <c r="B423" s="387" t="s">
        <v>1486</v>
      </c>
      <c r="C423" s="387" t="s">
        <v>1506</v>
      </c>
      <c r="D423" s="387">
        <v>1</v>
      </c>
    </row>
    <row r="424" spans="1:4" s="565" customFormat="1">
      <c r="A424" s="386" t="s">
        <v>1547</v>
      </c>
      <c r="B424" s="387" t="s">
        <v>1486</v>
      </c>
      <c r="C424" s="387" t="s">
        <v>1504</v>
      </c>
      <c r="D424" s="387">
        <v>4</v>
      </c>
    </row>
    <row r="425" spans="1:4" s="565" customFormat="1">
      <c r="A425" s="386" t="s">
        <v>1547</v>
      </c>
      <c r="B425" s="387" t="s">
        <v>1486</v>
      </c>
      <c r="C425" s="387" t="s">
        <v>1487</v>
      </c>
      <c r="D425" s="387">
        <v>83</v>
      </c>
    </row>
    <row r="426" spans="1:4" s="565" customFormat="1">
      <c r="A426" s="386" t="s">
        <v>1547</v>
      </c>
      <c r="B426" s="387" t="s">
        <v>1488</v>
      </c>
      <c r="C426" s="387" t="s">
        <v>1504</v>
      </c>
      <c r="D426" s="387">
        <v>1</v>
      </c>
    </row>
    <row r="427" spans="1:4" s="565" customFormat="1">
      <c r="A427" s="386" t="s">
        <v>1547</v>
      </c>
      <c r="B427" s="387" t="s">
        <v>1488</v>
      </c>
      <c r="C427" s="387" t="s">
        <v>308</v>
      </c>
      <c r="D427" s="387">
        <v>1</v>
      </c>
    </row>
    <row r="428" spans="1:4" s="565" customFormat="1">
      <c r="A428" s="386" t="s">
        <v>1547</v>
      </c>
      <c r="B428" s="387" t="s">
        <v>1488</v>
      </c>
      <c r="C428" s="387" t="s">
        <v>1487</v>
      </c>
      <c r="D428" s="387">
        <v>40</v>
      </c>
    </row>
    <row r="429" spans="1:4" s="565" customFormat="1">
      <c r="A429" s="386" t="s">
        <v>1547</v>
      </c>
      <c r="B429" s="387" t="s">
        <v>1489</v>
      </c>
      <c r="C429" s="387" t="s">
        <v>1506</v>
      </c>
      <c r="D429" s="387">
        <v>11</v>
      </c>
    </row>
    <row r="430" spans="1:4" s="565" customFormat="1">
      <c r="A430" s="386" t="s">
        <v>1547</v>
      </c>
      <c r="B430" s="387" t="s">
        <v>1489</v>
      </c>
      <c r="C430" s="387" t="s">
        <v>1504</v>
      </c>
      <c r="D430" s="387">
        <v>2</v>
      </c>
    </row>
    <row r="431" spans="1:4" s="565" customFormat="1">
      <c r="A431" s="386" t="s">
        <v>1547</v>
      </c>
      <c r="B431" s="387" t="s">
        <v>1489</v>
      </c>
      <c r="C431" s="387" t="s">
        <v>1490</v>
      </c>
      <c r="D431" s="387">
        <v>8</v>
      </c>
    </row>
    <row r="432" spans="1:4" s="565" customFormat="1">
      <c r="A432" s="386" t="s">
        <v>1547</v>
      </c>
      <c r="B432" s="387" t="s">
        <v>1489</v>
      </c>
      <c r="C432" s="387" t="s">
        <v>308</v>
      </c>
      <c r="D432" s="387">
        <v>3</v>
      </c>
    </row>
    <row r="433" spans="1:4" s="565" customFormat="1">
      <c r="A433" s="386" t="s">
        <v>1547</v>
      </c>
      <c r="B433" s="387" t="s">
        <v>1489</v>
      </c>
      <c r="C433" s="387" t="s">
        <v>1487</v>
      </c>
      <c r="D433" s="387">
        <v>68</v>
      </c>
    </row>
    <row r="434" spans="1:4" s="565" customFormat="1">
      <c r="A434" s="386" t="s">
        <v>1547</v>
      </c>
      <c r="B434" s="387" t="s">
        <v>1491</v>
      </c>
      <c r="C434" s="387" t="s">
        <v>1506</v>
      </c>
      <c r="D434" s="387">
        <v>3</v>
      </c>
    </row>
    <row r="435" spans="1:4" s="565" customFormat="1">
      <c r="A435" s="386" t="s">
        <v>1547</v>
      </c>
      <c r="B435" s="387" t="s">
        <v>1491</v>
      </c>
      <c r="C435" s="387" t="s">
        <v>1504</v>
      </c>
      <c r="D435" s="387">
        <v>2</v>
      </c>
    </row>
    <row r="436" spans="1:4" s="565" customFormat="1">
      <c r="A436" s="386" t="s">
        <v>1547</v>
      </c>
      <c r="B436" s="387" t="s">
        <v>1491</v>
      </c>
      <c r="C436" s="387" t="s">
        <v>307</v>
      </c>
      <c r="D436" s="387">
        <v>2</v>
      </c>
    </row>
    <row r="437" spans="1:4" s="565" customFormat="1">
      <c r="A437" s="386" t="s">
        <v>1547</v>
      </c>
      <c r="B437" s="387" t="s">
        <v>1491</v>
      </c>
      <c r="C437" s="387" t="s">
        <v>1490</v>
      </c>
      <c r="D437" s="387">
        <v>2</v>
      </c>
    </row>
    <row r="438" spans="1:4" s="565" customFormat="1">
      <c r="A438" s="386" t="s">
        <v>1547</v>
      </c>
      <c r="B438" s="387" t="s">
        <v>1491</v>
      </c>
      <c r="C438" s="387" t="s">
        <v>308</v>
      </c>
      <c r="D438" s="387">
        <v>2</v>
      </c>
    </row>
    <row r="439" spans="1:4" s="565" customFormat="1">
      <c r="A439" s="386" t="s">
        <v>1547</v>
      </c>
      <c r="B439" s="387" t="s">
        <v>1491</v>
      </c>
      <c r="C439" s="387" t="s">
        <v>1487</v>
      </c>
      <c r="D439" s="387">
        <v>3</v>
      </c>
    </row>
    <row r="440" spans="1:4" s="565" customFormat="1">
      <c r="A440" s="386" t="s">
        <v>1547</v>
      </c>
      <c r="B440" s="387" t="s">
        <v>1492</v>
      </c>
      <c r="C440" s="387" t="s">
        <v>1506</v>
      </c>
      <c r="D440" s="387">
        <v>2</v>
      </c>
    </row>
    <row r="441" spans="1:4" s="565" customFormat="1">
      <c r="A441" s="386" t="s">
        <v>1547</v>
      </c>
      <c r="B441" s="387" t="s">
        <v>1492</v>
      </c>
      <c r="C441" s="387" t="s">
        <v>307</v>
      </c>
      <c r="D441" s="387">
        <v>2</v>
      </c>
    </row>
    <row r="442" spans="1:4" s="565" customFormat="1">
      <c r="A442" s="386" t="s">
        <v>1547</v>
      </c>
      <c r="B442" s="387" t="s">
        <v>1492</v>
      </c>
      <c r="C442" s="387" t="s">
        <v>1490</v>
      </c>
      <c r="D442" s="387">
        <v>2</v>
      </c>
    </row>
    <row r="443" spans="1:4" s="565" customFormat="1">
      <c r="A443" s="386" t="s">
        <v>1547</v>
      </c>
      <c r="B443" s="387" t="s">
        <v>1492</v>
      </c>
      <c r="C443" s="387" t="s">
        <v>308</v>
      </c>
      <c r="D443" s="387">
        <v>1</v>
      </c>
    </row>
    <row r="444" spans="1:4" s="565" customFormat="1">
      <c r="A444" s="386" t="s">
        <v>1548</v>
      </c>
      <c r="B444" s="387" t="s">
        <v>1486</v>
      </c>
      <c r="C444" s="387" t="s">
        <v>1504</v>
      </c>
      <c r="D444" s="387">
        <v>5</v>
      </c>
    </row>
    <row r="445" spans="1:4" s="565" customFormat="1">
      <c r="A445" s="386" t="s">
        <v>1548</v>
      </c>
      <c r="B445" s="387" t="s">
        <v>1486</v>
      </c>
      <c r="C445" s="387" t="s">
        <v>1487</v>
      </c>
      <c r="D445" s="387">
        <v>114</v>
      </c>
    </row>
    <row r="446" spans="1:4" s="565" customFormat="1">
      <c r="A446" s="386" t="s">
        <v>1548</v>
      </c>
      <c r="B446" s="387" t="s">
        <v>1488</v>
      </c>
      <c r="C446" s="387" t="s">
        <v>1506</v>
      </c>
      <c r="D446" s="387">
        <v>7</v>
      </c>
    </row>
    <row r="447" spans="1:4" s="565" customFormat="1">
      <c r="A447" s="386" t="s">
        <v>1548</v>
      </c>
      <c r="B447" s="387" t="s">
        <v>1488</v>
      </c>
      <c r="C447" s="387" t="s">
        <v>1504</v>
      </c>
      <c r="D447" s="387">
        <v>4</v>
      </c>
    </row>
    <row r="448" spans="1:4" s="565" customFormat="1">
      <c r="A448" s="386" t="s">
        <v>1548</v>
      </c>
      <c r="B448" s="387" t="s">
        <v>1488</v>
      </c>
      <c r="C448" s="387" t="s">
        <v>1490</v>
      </c>
      <c r="D448" s="387">
        <v>3</v>
      </c>
    </row>
    <row r="449" spans="1:4" s="565" customFormat="1">
      <c r="A449" s="386" t="s">
        <v>1548</v>
      </c>
      <c r="B449" s="387" t="s">
        <v>1488</v>
      </c>
      <c r="C449" s="387" t="s">
        <v>308</v>
      </c>
      <c r="D449" s="387">
        <v>1</v>
      </c>
    </row>
    <row r="450" spans="1:4" s="565" customFormat="1">
      <c r="A450" s="386" t="s">
        <v>1548</v>
      </c>
      <c r="B450" s="387" t="s">
        <v>1488</v>
      </c>
      <c r="C450" s="387" t="s">
        <v>1487</v>
      </c>
      <c r="D450" s="387">
        <v>47</v>
      </c>
    </row>
    <row r="451" spans="1:4" s="565" customFormat="1">
      <c r="A451" s="386" t="s">
        <v>1548</v>
      </c>
      <c r="B451" s="387" t="s">
        <v>1489</v>
      </c>
      <c r="C451" s="387" t="s">
        <v>1506</v>
      </c>
      <c r="D451" s="387">
        <v>37</v>
      </c>
    </row>
    <row r="452" spans="1:4" s="565" customFormat="1">
      <c r="A452" s="386" t="s">
        <v>1548</v>
      </c>
      <c r="B452" s="387" t="s">
        <v>1489</v>
      </c>
      <c r="C452" s="387" t="s">
        <v>1504</v>
      </c>
      <c r="D452" s="387">
        <v>5</v>
      </c>
    </row>
    <row r="453" spans="1:4" s="565" customFormat="1">
      <c r="A453" s="386" t="s">
        <v>1548</v>
      </c>
      <c r="B453" s="387" t="s">
        <v>1489</v>
      </c>
      <c r="C453" s="387" t="s">
        <v>307</v>
      </c>
      <c r="D453" s="387">
        <v>3</v>
      </c>
    </row>
    <row r="454" spans="1:4" s="565" customFormat="1">
      <c r="A454" s="386" t="s">
        <v>1548</v>
      </c>
      <c r="B454" s="387" t="s">
        <v>1489</v>
      </c>
      <c r="C454" s="387" t="s">
        <v>1490</v>
      </c>
      <c r="D454" s="387">
        <v>83</v>
      </c>
    </row>
    <row r="455" spans="1:4" s="565" customFormat="1">
      <c r="A455" s="386" t="s">
        <v>1548</v>
      </c>
      <c r="B455" s="387" t="s">
        <v>1489</v>
      </c>
      <c r="C455" s="387" t="s">
        <v>1487</v>
      </c>
      <c r="D455" s="387">
        <v>90</v>
      </c>
    </row>
    <row r="456" spans="1:4" s="565" customFormat="1">
      <c r="A456" s="386" t="s">
        <v>1548</v>
      </c>
      <c r="B456" s="387" t="s">
        <v>1491</v>
      </c>
      <c r="C456" s="387" t="s">
        <v>1506</v>
      </c>
      <c r="D456" s="387">
        <v>7</v>
      </c>
    </row>
    <row r="457" spans="1:4" s="565" customFormat="1">
      <c r="A457" s="386" t="s">
        <v>1548</v>
      </c>
      <c r="B457" s="387" t="s">
        <v>1491</v>
      </c>
      <c r="C457" s="387" t="s">
        <v>307</v>
      </c>
      <c r="D457" s="387">
        <v>5</v>
      </c>
    </row>
    <row r="458" spans="1:4" s="565" customFormat="1">
      <c r="A458" s="386" t="s">
        <v>1548</v>
      </c>
      <c r="B458" s="387" t="s">
        <v>1491</v>
      </c>
      <c r="C458" s="387" t="s">
        <v>1490</v>
      </c>
      <c r="D458" s="387">
        <v>16</v>
      </c>
    </row>
    <row r="459" spans="1:4" s="565" customFormat="1">
      <c r="A459" s="386" t="s">
        <v>1548</v>
      </c>
      <c r="B459" s="387" t="s">
        <v>1491</v>
      </c>
      <c r="C459" s="387" t="s">
        <v>1487</v>
      </c>
      <c r="D459" s="387">
        <v>4</v>
      </c>
    </row>
    <row r="460" spans="1:4" s="565" customFormat="1">
      <c r="A460" s="386" t="s">
        <v>1548</v>
      </c>
      <c r="B460" s="387" t="s">
        <v>1492</v>
      </c>
      <c r="C460" s="387" t="s">
        <v>1506</v>
      </c>
      <c r="D460" s="387">
        <v>1</v>
      </c>
    </row>
    <row r="461" spans="1:4" s="565" customFormat="1">
      <c r="A461" s="386" t="s">
        <v>1548</v>
      </c>
      <c r="B461" s="387" t="s">
        <v>1492</v>
      </c>
      <c r="C461" s="387" t="s">
        <v>1490</v>
      </c>
      <c r="D461" s="387">
        <v>6</v>
      </c>
    </row>
    <row r="462" spans="1:4" s="565" customFormat="1">
      <c r="A462" s="386" t="s">
        <v>1548</v>
      </c>
      <c r="B462" s="387" t="s">
        <v>1492</v>
      </c>
      <c r="C462" s="387" t="s">
        <v>1487</v>
      </c>
      <c r="D462" s="387">
        <v>1</v>
      </c>
    </row>
    <row r="463" spans="1:4" s="565" customFormat="1">
      <c r="A463" s="386" t="s">
        <v>1549</v>
      </c>
      <c r="B463" s="387" t="s">
        <v>1486</v>
      </c>
      <c r="C463" s="387" t="s">
        <v>1506</v>
      </c>
      <c r="D463" s="387">
        <v>3</v>
      </c>
    </row>
    <row r="464" spans="1:4" s="565" customFormat="1">
      <c r="A464" s="386" t="s">
        <v>1549</v>
      </c>
      <c r="B464" s="387" t="s">
        <v>1486</v>
      </c>
      <c r="C464" s="387" t="s">
        <v>1504</v>
      </c>
      <c r="D464" s="387">
        <v>15</v>
      </c>
    </row>
    <row r="465" spans="1:4" s="565" customFormat="1">
      <c r="A465" s="386" t="s">
        <v>1549</v>
      </c>
      <c r="B465" s="387" t="s">
        <v>1486</v>
      </c>
      <c r="C465" s="387" t="s">
        <v>307</v>
      </c>
      <c r="D465" s="387">
        <v>1</v>
      </c>
    </row>
    <row r="466" spans="1:4" s="565" customFormat="1">
      <c r="A466" s="386" t="s">
        <v>1549</v>
      </c>
      <c r="B466" s="387" t="s">
        <v>1486</v>
      </c>
      <c r="C466" s="387" t="s">
        <v>1487</v>
      </c>
      <c r="D466" s="387">
        <v>264</v>
      </c>
    </row>
    <row r="467" spans="1:4" s="565" customFormat="1">
      <c r="A467" s="386" t="s">
        <v>1549</v>
      </c>
      <c r="B467" s="387" t="s">
        <v>1488</v>
      </c>
      <c r="C467" s="387" t="s">
        <v>1506</v>
      </c>
      <c r="D467" s="387">
        <v>2</v>
      </c>
    </row>
    <row r="468" spans="1:4" s="565" customFormat="1">
      <c r="A468" s="386" t="s">
        <v>1549</v>
      </c>
      <c r="B468" s="387" t="s">
        <v>1488</v>
      </c>
      <c r="C468" s="387" t="s">
        <v>1504</v>
      </c>
      <c r="D468" s="387">
        <v>3</v>
      </c>
    </row>
    <row r="469" spans="1:4" s="565" customFormat="1">
      <c r="A469" s="386" t="s">
        <v>1549</v>
      </c>
      <c r="B469" s="387" t="s">
        <v>1488</v>
      </c>
      <c r="C469" s="387" t="s">
        <v>307</v>
      </c>
      <c r="D469" s="387">
        <v>1</v>
      </c>
    </row>
    <row r="470" spans="1:4" s="565" customFormat="1">
      <c r="A470" s="386" t="s">
        <v>1549</v>
      </c>
      <c r="B470" s="387" t="s">
        <v>1488</v>
      </c>
      <c r="C470" s="387" t="s">
        <v>1490</v>
      </c>
      <c r="D470" s="387">
        <v>3</v>
      </c>
    </row>
    <row r="471" spans="1:4" s="565" customFormat="1">
      <c r="A471" s="386" t="s">
        <v>1549</v>
      </c>
      <c r="B471" s="387" t="s">
        <v>1488</v>
      </c>
      <c r="C471" s="387" t="s">
        <v>1487</v>
      </c>
      <c r="D471" s="387">
        <v>109</v>
      </c>
    </row>
    <row r="472" spans="1:4" s="565" customFormat="1">
      <c r="A472" s="386" t="s">
        <v>1549</v>
      </c>
      <c r="B472" s="387" t="s">
        <v>1489</v>
      </c>
      <c r="C472" s="387" t="s">
        <v>1506</v>
      </c>
      <c r="D472" s="387">
        <v>27</v>
      </c>
    </row>
    <row r="473" spans="1:4" s="565" customFormat="1">
      <c r="A473" s="386" t="s">
        <v>1549</v>
      </c>
      <c r="B473" s="387" t="s">
        <v>1489</v>
      </c>
      <c r="C473" s="387" t="s">
        <v>1504</v>
      </c>
      <c r="D473" s="387">
        <v>12</v>
      </c>
    </row>
    <row r="474" spans="1:4" s="565" customFormat="1">
      <c r="A474" s="386" t="s">
        <v>1549</v>
      </c>
      <c r="B474" s="387" t="s">
        <v>1489</v>
      </c>
      <c r="C474" s="387" t="s">
        <v>307</v>
      </c>
      <c r="D474" s="387">
        <v>14</v>
      </c>
    </row>
    <row r="475" spans="1:4" s="565" customFormat="1">
      <c r="A475" s="386" t="s">
        <v>1549</v>
      </c>
      <c r="B475" s="387" t="s">
        <v>1489</v>
      </c>
      <c r="C475" s="387" t="s">
        <v>1490</v>
      </c>
      <c r="D475" s="387">
        <v>51</v>
      </c>
    </row>
    <row r="476" spans="1:4" s="565" customFormat="1">
      <c r="A476" s="386" t="s">
        <v>1549</v>
      </c>
      <c r="B476" s="387" t="s">
        <v>1489</v>
      </c>
      <c r="C476" s="387" t="s">
        <v>308</v>
      </c>
      <c r="D476" s="387">
        <v>2</v>
      </c>
    </row>
    <row r="477" spans="1:4" s="565" customFormat="1">
      <c r="A477" s="386" t="s">
        <v>1549</v>
      </c>
      <c r="B477" s="387" t="s">
        <v>1489</v>
      </c>
      <c r="C477" s="387" t="s">
        <v>1487</v>
      </c>
      <c r="D477" s="387">
        <v>147</v>
      </c>
    </row>
    <row r="478" spans="1:4" s="565" customFormat="1">
      <c r="A478" s="386" t="s">
        <v>1549</v>
      </c>
      <c r="B478" s="387" t="s">
        <v>1491</v>
      </c>
      <c r="C478" s="387" t="s">
        <v>1506</v>
      </c>
      <c r="D478" s="387">
        <v>27</v>
      </c>
    </row>
    <row r="479" spans="1:4" s="565" customFormat="1">
      <c r="A479" s="386" t="s">
        <v>1549</v>
      </c>
      <c r="B479" s="387" t="s">
        <v>1491</v>
      </c>
      <c r="C479" s="387" t="s">
        <v>1504</v>
      </c>
      <c r="D479" s="387">
        <v>1</v>
      </c>
    </row>
    <row r="480" spans="1:4" s="565" customFormat="1">
      <c r="A480" s="386" t="s">
        <v>1549</v>
      </c>
      <c r="B480" s="387" t="s">
        <v>1491</v>
      </c>
      <c r="C480" s="387" t="s">
        <v>307</v>
      </c>
      <c r="D480" s="387">
        <v>4</v>
      </c>
    </row>
    <row r="481" spans="1:4" s="565" customFormat="1">
      <c r="A481" s="386" t="s">
        <v>1549</v>
      </c>
      <c r="B481" s="387" t="s">
        <v>1491</v>
      </c>
      <c r="C481" s="387" t="s">
        <v>1490</v>
      </c>
      <c r="D481" s="387">
        <v>12</v>
      </c>
    </row>
    <row r="482" spans="1:4" s="565" customFormat="1">
      <c r="A482" s="386" t="s">
        <v>1549</v>
      </c>
      <c r="B482" s="387" t="s">
        <v>1491</v>
      </c>
      <c r="C482" s="387" t="s">
        <v>308</v>
      </c>
      <c r="D482" s="387">
        <v>1</v>
      </c>
    </row>
    <row r="483" spans="1:4" s="565" customFormat="1">
      <c r="A483" s="386" t="s">
        <v>1549</v>
      </c>
      <c r="B483" s="387" t="s">
        <v>1491</v>
      </c>
      <c r="C483" s="387" t="s">
        <v>1487</v>
      </c>
      <c r="D483" s="387">
        <v>3</v>
      </c>
    </row>
    <row r="484" spans="1:4" s="565" customFormat="1">
      <c r="A484" s="386" t="s">
        <v>1549</v>
      </c>
      <c r="B484" s="387" t="s">
        <v>1492</v>
      </c>
      <c r="C484" s="387" t="s">
        <v>1506</v>
      </c>
      <c r="D484" s="387">
        <v>11</v>
      </c>
    </row>
    <row r="485" spans="1:4" s="565" customFormat="1">
      <c r="A485" s="386" t="s">
        <v>1549</v>
      </c>
      <c r="B485" s="387" t="s">
        <v>1492</v>
      </c>
      <c r="C485" s="387" t="s">
        <v>307</v>
      </c>
      <c r="D485" s="387">
        <v>1</v>
      </c>
    </row>
    <row r="486" spans="1:4" s="565" customFormat="1">
      <c r="A486" s="386" t="s">
        <v>1549</v>
      </c>
      <c r="B486" s="387" t="s">
        <v>1492</v>
      </c>
      <c r="C486" s="387" t="s">
        <v>1490</v>
      </c>
      <c r="D486" s="387">
        <v>4</v>
      </c>
    </row>
    <row r="487" spans="1:4" s="565" customFormat="1">
      <c r="A487" s="386" t="s">
        <v>1549</v>
      </c>
      <c r="B487" s="387" t="s">
        <v>1492</v>
      </c>
      <c r="C487" s="387" t="s">
        <v>308</v>
      </c>
      <c r="D487" s="387">
        <v>2</v>
      </c>
    </row>
    <row r="488" spans="1:4" s="565" customFormat="1">
      <c r="A488" s="386" t="s">
        <v>1550</v>
      </c>
      <c r="B488" s="387" t="s">
        <v>1486</v>
      </c>
      <c r="C488" s="387" t="s">
        <v>1504</v>
      </c>
      <c r="D488" s="387">
        <v>3</v>
      </c>
    </row>
    <row r="489" spans="1:4" s="565" customFormat="1">
      <c r="A489" s="386" t="s">
        <v>1550</v>
      </c>
      <c r="B489" s="387" t="s">
        <v>1486</v>
      </c>
      <c r="C489" s="387" t="s">
        <v>1487</v>
      </c>
      <c r="D489" s="387">
        <v>41</v>
      </c>
    </row>
    <row r="490" spans="1:4" s="565" customFormat="1">
      <c r="A490" s="386" t="s">
        <v>1550</v>
      </c>
      <c r="B490" s="387" t="s">
        <v>1488</v>
      </c>
      <c r="C490" s="387" t="s">
        <v>1490</v>
      </c>
      <c r="D490" s="387">
        <v>2</v>
      </c>
    </row>
    <row r="491" spans="1:4" s="565" customFormat="1">
      <c r="A491" s="386" t="s">
        <v>1550</v>
      </c>
      <c r="B491" s="387" t="s">
        <v>1488</v>
      </c>
      <c r="C491" s="387" t="s">
        <v>1487</v>
      </c>
      <c r="D491" s="387">
        <v>20</v>
      </c>
    </row>
    <row r="492" spans="1:4" s="565" customFormat="1">
      <c r="A492" s="386" t="s">
        <v>1550</v>
      </c>
      <c r="B492" s="387" t="s">
        <v>1489</v>
      </c>
      <c r="C492" s="387" t="s">
        <v>1506</v>
      </c>
      <c r="D492" s="387">
        <v>6</v>
      </c>
    </row>
    <row r="493" spans="1:4" s="565" customFormat="1">
      <c r="A493" s="386" t="s">
        <v>1550</v>
      </c>
      <c r="B493" s="387" t="s">
        <v>1489</v>
      </c>
      <c r="C493" s="387" t="s">
        <v>1490</v>
      </c>
      <c r="D493" s="387">
        <v>14</v>
      </c>
    </row>
    <row r="494" spans="1:4" s="565" customFormat="1">
      <c r="A494" s="386" t="s">
        <v>1550</v>
      </c>
      <c r="B494" s="387" t="s">
        <v>1489</v>
      </c>
      <c r="C494" s="387" t="s">
        <v>308</v>
      </c>
      <c r="D494" s="387">
        <v>1</v>
      </c>
    </row>
    <row r="495" spans="1:4" s="565" customFormat="1">
      <c r="A495" s="386" t="s">
        <v>1550</v>
      </c>
      <c r="B495" s="387" t="s">
        <v>1489</v>
      </c>
      <c r="C495" s="387" t="s">
        <v>1487</v>
      </c>
      <c r="D495" s="387">
        <v>22</v>
      </c>
    </row>
    <row r="496" spans="1:4" s="565" customFormat="1">
      <c r="A496" s="386" t="s">
        <v>1550</v>
      </c>
      <c r="B496" s="387" t="s">
        <v>1491</v>
      </c>
      <c r="C496" s="387" t="s">
        <v>1490</v>
      </c>
      <c r="D496" s="387">
        <v>9</v>
      </c>
    </row>
    <row r="497" spans="1:4" s="565" customFormat="1">
      <c r="A497" s="386" t="s">
        <v>1550</v>
      </c>
      <c r="B497" s="387" t="s">
        <v>1491</v>
      </c>
      <c r="C497" s="387" t="s">
        <v>1487</v>
      </c>
      <c r="D497" s="387">
        <v>1</v>
      </c>
    </row>
    <row r="498" spans="1:4" s="565" customFormat="1">
      <c r="A498" s="386" t="s">
        <v>1550</v>
      </c>
      <c r="B498" s="387" t="s">
        <v>1492</v>
      </c>
      <c r="C498" s="387" t="s">
        <v>1490</v>
      </c>
      <c r="D498" s="387">
        <v>6</v>
      </c>
    </row>
    <row r="499" spans="1:4" s="565" customFormat="1">
      <c r="A499" s="386" t="s">
        <v>1551</v>
      </c>
      <c r="B499" s="387" t="s">
        <v>1488</v>
      </c>
      <c r="C499" s="387" t="s">
        <v>1487</v>
      </c>
      <c r="D499" s="387">
        <v>2</v>
      </c>
    </row>
    <row r="500" spans="1:4" s="565" customFormat="1">
      <c r="A500" s="386" t="s">
        <v>1552</v>
      </c>
      <c r="B500" s="387" t="s">
        <v>1488</v>
      </c>
      <c r="C500" s="387" t="s">
        <v>1490</v>
      </c>
      <c r="D500" s="387">
        <v>1</v>
      </c>
    </row>
    <row r="501" spans="1:4" s="565" customFormat="1">
      <c r="A501" s="386" t="s">
        <v>1553</v>
      </c>
      <c r="B501" s="387" t="s">
        <v>1489</v>
      </c>
      <c r="C501" s="387" t="s">
        <v>1487</v>
      </c>
      <c r="D501" s="387">
        <v>1</v>
      </c>
    </row>
    <row r="502" spans="1:4" s="565" customFormat="1">
      <c r="A502" s="386" t="s">
        <v>1554</v>
      </c>
      <c r="B502" s="387" t="s">
        <v>1491</v>
      </c>
      <c r="C502" s="387" t="s">
        <v>1490</v>
      </c>
      <c r="D502" s="387">
        <v>1</v>
      </c>
    </row>
    <row r="503" spans="1:4" s="565" customFormat="1">
      <c r="A503" s="386" t="s">
        <v>1555</v>
      </c>
      <c r="B503" s="387" t="s">
        <v>1486</v>
      </c>
      <c r="C503" s="387" t="s">
        <v>1487</v>
      </c>
      <c r="D503" s="387">
        <v>1</v>
      </c>
    </row>
    <row r="504" spans="1:4" s="565" customFormat="1"/>
    <row r="505" spans="1:4" s="565" customFormat="1"/>
    <row r="506" spans="1:4" s="565" customFormat="1"/>
    <row r="524" spans="1:13" s="347" customFormat="1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</row>
    <row r="525" spans="1:13" s="347" customFormat="1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</row>
    <row r="526" spans="1:13" s="347" customFormat="1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</row>
    <row r="527" spans="1:13" s="347" customForma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</row>
    <row r="528" spans="1:13" s="347" customFormat="1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</row>
    <row r="547" spans="1:13" s="347" customFormat="1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</row>
    <row r="548" spans="1:13" s="347" customFormat="1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</row>
    <row r="549" spans="1:13" s="347" customFormat="1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</row>
    <row r="550" spans="1:13" s="347" customFormat="1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</row>
    <row r="551" spans="1:13" s="347" customFormat="1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</row>
    <row r="552" spans="1:13" s="347" customFormat="1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</row>
  </sheetData>
  <autoFilter ref="A8:D503"/>
  <mergeCells count="1">
    <mergeCell ref="A1:D1"/>
  </mergeCells>
  <hyperlinks>
    <hyperlink ref="A3" r:id="rId1"/>
    <hyperlink ref="A5" r:id="rId2"/>
  </hyperlinks>
  <pageMargins left="0.7" right="0.7" top="0.75" bottom="0.75" header="0.3" footer="0.3"/>
  <pageSetup scale="50" orientation="portrait" r:id="rId3"/>
  <headerFooter>
    <oddHeader>&amp;L5th Cycle Housing Element Data Package&amp;CFresno County and the Cities Within</oddHeader>
    <oddFooter>&amp;L&amp;A&amp;C&amp;"-,Bold"HCD-Housing Policy&amp;RPage &amp;P</oddFooter>
  </headerFooter>
  <rowBreaks count="2" manualBreakCount="2">
    <brk id="148" max="6" man="1"/>
    <brk id="22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opLeftCell="A4" zoomScaleNormal="100" workbookViewId="0">
      <selection activeCell="D15" sqref="D15"/>
    </sheetView>
  </sheetViews>
  <sheetFormatPr defaultRowHeight="15"/>
  <cols>
    <col min="1" max="1" width="27.28515625" customWidth="1"/>
    <col min="2" max="2" width="29.85546875" customWidth="1"/>
    <col min="3" max="3" width="25.7109375" customWidth="1"/>
  </cols>
  <sheetData>
    <row r="1" spans="1:4" s="116" customFormat="1" ht="19.5" thickBot="1">
      <c r="A1" s="35" t="s">
        <v>2115</v>
      </c>
    </row>
    <row r="2" spans="1:4" ht="15.75" customHeight="1">
      <c r="A2" s="666" t="s">
        <v>1556</v>
      </c>
      <c r="B2" s="667"/>
      <c r="C2" s="738"/>
    </row>
    <row r="3" spans="1:4" ht="15.75" thickBot="1">
      <c r="A3" s="655"/>
      <c r="B3" s="656"/>
      <c r="C3" s="739"/>
    </row>
    <row r="4" spans="1:4">
      <c r="A4" s="740"/>
      <c r="B4" s="741"/>
      <c r="C4" s="742"/>
    </row>
    <row r="5" spans="1:4" ht="16.5" thickBot="1">
      <c r="A5" s="655" t="s">
        <v>23</v>
      </c>
      <c r="B5" s="656"/>
      <c r="C5" s="739"/>
    </row>
    <row r="6" spans="1:4" s="140" customFormat="1" ht="15.75" thickBot="1">
      <c r="A6" s="138" t="s">
        <v>24</v>
      </c>
      <c r="B6" s="139" t="s">
        <v>25</v>
      </c>
      <c r="C6" s="139" t="s">
        <v>222</v>
      </c>
    </row>
    <row r="7" spans="1:4" s="140" customFormat="1" ht="15.75" thickBot="1">
      <c r="A7" s="257">
        <v>2825</v>
      </c>
      <c r="B7" s="258">
        <v>52727</v>
      </c>
      <c r="C7" s="258">
        <v>419707</v>
      </c>
    </row>
    <row r="9" spans="1:4" ht="19.5" thickBot="1">
      <c r="A9" s="35" t="s">
        <v>2116</v>
      </c>
    </row>
    <row r="10" spans="1:4">
      <c r="A10" s="666" t="s">
        <v>1557</v>
      </c>
      <c r="B10" s="667"/>
      <c r="C10" s="667"/>
      <c r="D10" s="738"/>
    </row>
    <row r="11" spans="1:4" ht="15.75" thickBot="1">
      <c r="A11" s="655"/>
      <c r="B11" s="656"/>
      <c r="C11" s="656"/>
      <c r="D11" s="739"/>
    </row>
    <row r="12" spans="1:4">
      <c r="A12" s="748"/>
      <c r="B12" s="749"/>
      <c r="C12" s="749"/>
      <c r="D12" s="750"/>
    </row>
    <row r="13" spans="1:4" ht="16.5" thickBot="1">
      <c r="A13" s="751" t="s">
        <v>284</v>
      </c>
      <c r="B13" s="752"/>
      <c r="C13" s="752"/>
      <c r="D13" s="753"/>
    </row>
    <row r="14" spans="1:4" ht="16.5" thickBot="1">
      <c r="A14" s="13"/>
      <c r="B14" s="743" t="s">
        <v>24</v>
      </c>
      <c r="C14" s="744"/>
      <c r="D14" s="4">
        <v>1470</v>
      </c>
    </row>
    <row r="15" spans="1:4" ht="16.5" thickBot="1">
      <c r="A15" s="13"/>
      <c r="B15" s="743" t="s">
        <v>25</v>
      </c>
      <c r="C15" s="744"/>
      <c r="D15" s="4">
        <v>14873</v>
      </c>
    </row>
    <row r="16" spans="1:4" ht="16.5" thickBot="1">
      <c r="A16" s="13"/>
      <c r="B16" s="754" t="s">
        <v>26</v>
      </c>
      <c r="C16" s="755"/>
      <c r="D16" s="4"/>
    </row>
    <row r="17" spans="1:4" ht="16.5" thickBot="1">
      <c r="A17" s="13"/>
      <c r="B17" s="756" t="s">
        <v>24</v>
      </c>
      <c r="C17" s="757"/>
      <c r="D17" s="4">
        <v>317</v>
      </c>
    </row>
    <row r="18" spans="1:4" ht="16.5" thickBot="1">
      <c r="A18" s="13"/>
      <c r="B18" s="756" t="s">
        <v>25</v>
      </c>
      <c r="C18" s="757"/>
      <c r="D18" s="4">
        <v>11411</v>
      </c>
    </row>
    <row r="19" spans="1:4">
      <c r="A19" s="748"/>
      <c r="B19" s="749"/>
      <c r="C19" s="749"/>
      <c r="D19" s="750"/>
    </row>
    <row r="20" spans="1:4" ht="16.5" thickBot="1">
      <c r="A20" s="751" t="s">
        <v>285</v>
      </c>
      <c r="B20" s="752"/>
      <c r="C20" s="752"/>
      <c r="D20" s="753"/>
    </row>
    <row r="21" spans="1:4" ht="16.5" thickBot="1">
      <c r="A21" s="13"/>
      <c r="B21" s="743" t="s">
        <v>24</v>
      </c>
      <c r="C21" s="744"/>
      <c r="D21" s="4">
        <v>2247</v>
      </c>
    </row>
    <row r="22" spans="1:4" ht="16.5" thickBot="1">
      <c r="A22" s="13"/>
      <c r="B22" s="743" t="s">
        <v>25</v>
      </c>
      <c r="C22" s="744"/>
      <c r="D22" s="4">
        <v>37854</v>
      </c>
    </row>
    <row r="23" spans="1:4" ht="24" customHeight="1" thickBot="1">
      <c r="A23" s="745" t="s">
        <v>27</v>
      </c>
      <c r="B23" s="746"/>
      <c r="C23" s="746"/>
      <c r="D23" s="747"/>
    </row>
    <row r="24" spans="1:4">
      <c r="A24" s="565" t="s">
        <v>247</v>
      </c>
      <c r="B24" s="89" t="s">
        <v>246</v>
      </c>
      <c r="C24" s="565"/>
      <c r="D24" s="565"/>
    </row>
  </sheetData>
  <mergeCells count="16">
    <mergeCell ref="A2:C3"/>
    <mergeCell ref="A4:C4"/>
    <mergeCell ref="A5:C5"/>
    <mergeCell ref="B22:C22"/>
    <mergeCell ref="A23:D23"/>
    <mergeCell ref="A10:D11"/>
    <mergeCell ref="A12:D12"/>
    <mergeCell ref="A13:D13"/>
    <mergeCell ref="B15:C15"/>
    <mergeCell ref="B16:C16"/>
    <mergeCell ref="A19:D19"/>
    <mergeCell ref="A20:D20"/>
    <mergeCell ref="B21:C21"/>
    <mergeCell ref="B14:C14"/>
    <mergeCell ref="B17:C17"/>
    <mergeCell ref="B18:C18"/>
  </mergeCells>
  <hyperlinks>
    <hyperlink ref="B24" r:id="rId1"/>
  </hyperlinks>
  <pageMargins left="0.7" right="0.7" top="0.75" bottom="0.75" header="0.3" footer="0.3"/>
  <pageSetup scale="89" fitToHeight="0" orientation="portrait" r:id="rId2"/>
  <headerFooter>
    <oddHeader>&amp;L5th Cycle Housing Element Data Package&amp;CFresno County and the Cities Within</oddHeader>
    <oddFooter>&amp;L&amp;A&amp;C&amp;"-,Bold"HCD-Housing Policy&amp;RPage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Population</vt:lpstr>
      <vt:lpstr>Employment</vt:lpstr>
      <vt:lpstr>Overcrowding</vt:lpstr>
      <vt:lpstr>Overpayment</vt:lpstr>
      <vt:lpstr>Households</vt:lpstr>
      <vt:lpstr>Housing Stock</vt:lpstr>
      <vt:lpstr>Disability</vt:lpstr>
      <vt:lpstr>Disability_SB812</vt:lpstr>
      <vt:lpstr>Farm Workers</vt:lpstr>
      <vt:lpstr>Homeless</vt:lpstr>
      <vt:lpstr> Assisted Units</vt:lpstr>
      <vt:lpstr>DOF E5</vt:lpstr>
      <vt:lpstr>Sheet1</vt:lpstr>
      <vt:lpstr>' Assisted Units'!Print_Area</vt:lpstr>
      <vt:lpstr>Disability_SB812!Print_Area</vt:lpstr>
      <vt:lpstr>Employment!Print_Area</vt:lpstr>
      <vt:lpstr>'Farm Workers'!Print_Area</vt:lpstr>
      <vt:lpstr>Homeless!Print_Area</vt:lpstr>
      <vt:lpstr>Households!Print_Area</vt:lpstr>
      <vt:lpstr>'Housing Stock'!Print_Area</vt:lpstr>
      <vt:lpstr>Overcrowding!Print_Area</vt:lpstr>
      <vt:lpstr>Overpayment!Print_Area</vt:lpstr>
      <vt:lpstr>Population!Print_Area</vt:lpstr>
      <vt:lpstr>' Assisted Units'!Print_Titles</vt:lpstr>
      <vt:lpstr>Disability!Print_Titles</vt:lpstr>
      <vt:lpstr>Disability_SB812!Print_Titles</vt:lpstr>
      <vt:lpstr>Employment!Print_Titles</vt:lpstr>
      <vt:lpstr>Households!Print_Titles</vt:lpstr>
      <vt:lpstr>Overcrowding!Print_Titles</vt:lpstr>
      <vt:lpstr>Overpayment!Print_Titles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2018-11-01T22:03:11Z</dcterms:modified>
</cp:coreProperties>
</file>