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hidePivotFieldList="1" autoCompressPictures="0"/>
  <mc:AlternateContent xmlns:mc="http://schemas.openxmlformats.org/markup-compatibility/2006">
    <mc:Choice Requires="x15">
      <x15ac:absPath xmlns:x15ac="http://schemas.microsoft.com/office/spreadsheetml/2010/11/ac" url="https://ee.mgcld.com/Project Sites/100RC/NDRC California/"/>
    </mc:Choice>
  </mc:AlternateContent>
  <bookViews>
    <workbookView xWindow="0" yWindow="0" windowWidth="22980" windowHeight="7020" tabRatio="500"/>
  </bookViews>
  <sheets>
    <sheet name="Economic Impact Results" sheetId="6" r:id="rId1"/>
    <sheet name="Local Purchase Percentages" sheetId="7" r:id="rId2"/>
    <sheet name="Capital Projects" sheetId="1" r:id="rId3"/>
  </sheets>
  <definedNames>
    <definedName name="_xlnm._FilterDatabase" localSheetId="2" hidden="1">'Capital Projects'!$A$2:$G$181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3" i="6" l="1"/>
  <c r="K3" i="6"/>
  <c r="L3" i="6"/>
  <c r="I3" i="6"/>
  <c r="C4" i="6"/>
  <c r="J4" i="6"/>
  <c r="D4" i="6"/>
  <c r="K4" i="6"/>
  <c r="E4" i="6"/>
  <c r="L4" i="6"/>
  <c r="C5" i="6"/>
  <c r="J5" i="6"/>
  <c r="D5" i="6"/>
  <c r="K5" i="6"/>
  <c r="E5" i="6"/>
  <c r="L5" i="6"/>
  <c r="C6" i="6"/>
  <c r="J6" i="6"/>
  <c r="D6" i="6"/>
  <c r="K6" i="6"/>
  <c r="E6" i="6"/>
  <c r="L6" i="6"/>
  <c r="C7" i="6"/>
  <c r="J7" i="6"/>
  <c r="D7" i="6"/>
  <c r="K7" i="6"/>
  <c r="E7" i="6"/>
  <c r="L7" i="6"/>
  <c r="C8" i="6"/>
  <c r="J8" i="6"/>
  <c r="D8" i="6"/>
  <c r="K8" i="6"/>
  <c r="E8" i="6"/>
  <c r="L8" i="6"/>
  <c r="B5" i="6"/>
  <c r="I5" i="6"/>
  <c r="B6" i="6"/>
  <c r="I6" i="6"/>
  <c r="B7" i="6"/>
  <c r="I7" i="6"/>
  <c r="B8" i="6"/>
  <c r="I8" i="6"/>
  <c r="B4" i="6"/>
  <c r="I4" i="6"/>
  <c r="H5" i="6"/>
  <c r="H6" i="6"/>
  <c r="H7" i="6"/>
  <c r="H8" i="6"/>
  <c r="H4" i="6"/>
  <c r="C33" i="7"/>
  <c r="C23" i="7"/>
  <c r="C14" i="7"/>
  <c r="C7" i="7"/>
</calcChain>
</file>

<file path=xl/sharedStrings.xml><?xml version="1.0" encoding="utf-8"?>
<sst xmlns="http://schemas.openxmlformats.org/spreadsheetml/2006/main" count="119" uniqueCount="64">
  <si>
    <t>ID</t>
  </si>
  <si>
    <t>Program</t>
  </si>
  <si>
    <t>Name</t>
  </si>
  <si>
    <t>Rationale for Including</t>
  </si>
  <si>
    <t>Total (2015$)</t>
  </si>
  <si>
    <t>FWH</t>
  </si>
  <si>
    <t>Biomass Removal Project</t>
  </si>
  <si>
    <t xml:space="preserve">The biomass project will remove burned logs, brush and other debris from 8,000 acres of forest land within the Rim Fire Area. Removal will reduce fuel loading and assist in reforestation by clearing fuels from planting sites. Ongoing funding for forest management and biomass collection will be funded by the biomass facility and private land owner activities. </t>
  </si>
  <si>
    <t>Fuel Break Installation</t>
  </si>
  <si>
    <t>This set of seven strategic fuel breaks will meet resilient recovery objectives by making our forests and communities more resistant to large, damaging fires such as the Rim Fire.  These new fuel breaks will compliment other fuel reduction work in the area and will link a series of strategic fuel breaks together. This work will help to keep our forests healthy and resistant to catastrophic, stand-replacing fires, ensuring a healthy timber and tourist industry.</t>
  </si>
  <si>
    <t>Livestock Range Infrastructure Installation</t>
  </si>
  <si>
    <t>The Rim Fire damaged or destroyed fencing, cattle guards, and troughs throughout the project area. The purpose of this project is repair and restore these assets.</t>
  </si>
  <si>
    <t>Reforestation</t>
  </si>
  <si>
    <t>Reduce biomass fuel and plant trees on 25,000 acres and thin an additional 12,000 acres.</t>
  </si>
  <si>
    <t>Noxious Weed Removal</t>
  </si>
  <si>
    <t>Treat 5,000 acres over a two-year period to eliminate noxious weeds, resulting in an improved habitat for native plants and improved soil stability.</t>
  </si>
  <si>
    <t>Forest and Watershed Project Contingency</t>
  </si>
  <si>
    <t xml:space="preserve">The project requires contingency dollars to cover potential project budget overrun and unforseen delay. </t>
  </si>
  <si>
    <t>BWP</t>
  </si>
  <si>
    <t>Biomass Facility Construction</t>
  </si>
  <si>
    <t>A 3MW facility will be constructed near Groveland on a newly acquired site.</t>
  </si>
  <si>
    <t>Biomass Facility Property Purchase</t>
  </si>
  <si>
    <t>7 acres, 2 for plant and 5 for wood yard, will be purchased, with the location to be determined during the planning process.</t>
  </si>
  <si>
    <t>Biomass Facility Construction Labor</t>
  </si>
  <si>
    <t>The crew is required to build the facility over two years.</t>
  </si>
  <si>
    <t>CRC</t>
  </si>
  <si>
    <t>Construct Groveland CRC and CCC Base</t>
  </si>
  <si>
    <t>Construction of a multipurpose community center will serve both disaster management needs as well as provide the community with a location for community events and services and to house the Civilian Conservation Corps (CCC.)</t>
  </si>
  <si>
    <t xml:space="preserve">Construct Tuolumne  CRC </t>
  </si>
  <si>
    <t>Construction of a multipurpose of community center will serve both disaster management needs as well as provide the community with a location for community events and services.</t>
  </si>
  <si>
    <t>Total @ 7% Discount</t>
  </si>
  <si>
    <t>Total @ 3% Discount</t>
  </si>
  <si>
    <t>Economic Indicator</t>
  </si>
  <si>
    <t>Direct</t>
  </si>
  <si>
    <t>Indirect</t>
  </si>
  <si>
    <t>Induced</t>
  </si>
  <si>
    <t>Total</t>
  </si>
  <si>
    <t>Employee Compensation</t>
  </si>
  <si>
    <t>Proprietor Income</t>
  </si>
  <si>
    <t>Other Property Income</t>
  </si>
  <si>
    <t>Taxes</t>
  </si>
  <si>
    <t>Total (Value Added)</t>
  </si>
  <si>
    <t>455 Environmental and other technical consulting services</t>
  </si>
  <si>
    <t>15 Forestry, forest products, and timber tract production</t>
  </si>
  <si>
    <t>19 Support activities for agriculture and forestry</t>
  </si>
  <si>
    <t xml:space="preserve">Total </t>
  </si>
  <si>
    <t>11 Beef cattle ranching and farming, including feedlots and dual-purpose ranching and farming</t>
  </si>
  <si>
    <t>58 Construction of other new nonresidential structures</t>
  </si>
  <si>
    <t>440 Real estate</t>
  </si>
  <si>
    <t>449 Architectural, engineering, and related services</t>
  </si>
  <si>
    <t>Groveland CRC Construction</t>
  </si>
  <si>
    <t>Tuolumne CRC Construction</t>
  </si>
  <si>
    <t>Biomass Facility Contruction</t>
  </si>
  <si>
    <t>IMPLAN Local Purchase Percentages</t>
  </si>
  <si>
    <t>Years</t>
  </si>
  <si>
    <t>Capital Project Investments included in Economic Impact Analysis</t>
  </si>
  <si>
    <t>Total 5-Year Economic Impact For Tuolumne County
(Note: This analysis does not Recognize $ that leave the County)</t>
  </si>
  <si>
    <t>Annual Average Impact (per year over 5 years)</t>
  </si>
  <si>
    <t>All Programs</t>
  </si>
  <si>
    <t>Forest and Watershed Health Program</t>
  </si>
  <si>
    <t>Local Purchase Percentage - Forest and Watershed Health Program</t>
  </si>
  <si>
    <t>Local Purchase Percentage - Biomass Facility Contruction</t>
  </si>
  <si>
    <t>Local Purchase Percentage - Groveland CRC Construction</t>
  </si>
  <si>
    <t>Local Purchase Percentage - Tuolumne CRC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</si>
</sst>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3" formatCode="_(* #,##0.00_);_(* \(#,##0.00\);_(* &quot;-&quot;??_);_(@_)"/>
    <numFmt numFmtId="164" formatCode="&quot;$&quot;#,##0;[Red]&quot;$&quot;#,##0"/>
    <numFmt numFmtId="165" formatCode="&quot;$&quot;#,##0"/>
  </numFmts>
  <fonts count="13" x14ac:knownFonts="1">
    <font>
      <sz val="12"/>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0"/>
      <color indexed="8"/>
      <name val="Arial"/>
      <family val="2"/>
    </font>
    <font>
      <b/>
      <sz val="10"/>
      <color indexed="8"/>
      <name val="Arial"/>
      <family val="2"/>
    </font>
    <font>
      <u/>
      <sz val="12"/>
      <color theme="10"/>
      <name val="Calibri"/>
      <family val="2"/>
      <scheme val="minor"/>
    </font>
    <font>
      <u/>
      <sz val="12"/>
      <color theme="11"/>
      <name val="Calibri"/>
      <family val="2"/>
      <scheme val="minor"/>
    </font>
    <font>
      <sz val="11"/>
      <color theme="1"/>
      <name val="Calibri"/>
      <scheme val="minor"/>
    </font>
    <font>
      <sz val="18"/>
      <color theme="1"/>
      <name val="Calibri"/>
      <scheme val="minor"/>
    </font>
    <font>
      <sz val="20"/>
      <color theme="1"/>
      <name val="Calibri"/>
      <scheme val="minor"/>
    </font>
    <font>
      <b/>
      <sz val="12"/>
      <color indexed="8"/>
      <name val="Arial"/>
    </font>
    <font>
      <sz val="22"/>
      <color theme="1"/>
      <name val="Calibri"/>
      <scheme val="minor"/>
    </font>
  </fonts>
  <fills count="3">
    <fill>
      <patternFill patternType="none"/>
    </fill>
    <fill>
      <patternFill patternType="gray125"/>
    </fill>
    <fill>
      <patternFill patternType="solid">
        <fgColor theme="3" tint="0.79998168889431442"/>
        <bgColor indexed="64"/>
      </patternFill>
    </fill>
  </fills>
  <borders count="14">
    <border>
      <left/>
      <right/>
      <top/>
      <bottom/>
      <diagonal/>
    </border>
    <border>
      <left style="medium">
        <color auto="1"/>
      </left>
      <right/>
      <top/>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7">
    <xf numFmtId="0" fontId="0" fillId="0" borderId="0"/>
    <xf numFmtId="43" fontId="2" fillId="0" borderId="0" applyFont="0" applyFill="0" applyBorder="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0" fillId="0" borderId="0" xfId="0" applyAlignment="1">
      <alignment vertical="center" wrapText="1"/>
    </xf>
    <xf numFmtId="0" fontId="0" fillId="0" borderId="0" xfId="0" applyAlignment="1">
      <alignment vertical="center"/>
    </xf>
    <xf numFmtId="164" fontId="0" fillId="0" borderId="0" xfId="0" applyNumberFormat="1" applyAlignment="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0" borderId="1" xfId="0" applyBorder="1"/>
    <xf numFmtId="0" fontId="0" fillId="0" borderId="2" xfId="0" applyBorder="1"/>
    <xf numFmtId="165" fontId="0" fillId="0" borderId="0" xfId="1" applyNumberFormat="1" applyFont="1" applyFill="1" applyBorder="1"/>
    <xf numFmtId="8" fontId="0" fillId="0" borderId="2" xfId="0" applyNumberFormat="1" applyBorder="1" applyAlignment="1">
      <alignment vertical="center" wrapText="1"/>
    </xf>
    <xf numFmtId="6" fontId="0" fillId="0" borderId="0" xfId="0" applyNumberFormat="1" applyBorder="1" applyAlignment="1">
      <alignment vertical="center" wrapText="1"/>
    </xf>
    <xf numFmtId="6" fontId="0" fillId="0" borderId="2" xfId="0" applyNumberFormat="1" applyBorder="1"/>
    <xf numFmtId="10" fontId="0" fillId="0" borderId="1" xfId="0" applyNumberFormat="1" applyBorder="1" applyAlignment="1">
      <alignment vertical="center" wrapText="1"/>
    </xf>
    <xf numFmtId="0" fontId="1" fillId="0" borderId="1" xfId="0" applyFont="1" applyBorder="1"/>
    <xf numFmtId="0" fontId="4" fillId="2" borderId="0" xfId="2" applyFont="1" applyFill="1" applyBorder="1" applyAlignment="1">
      <alignment horizontal="center" vertical="center"/>
    </xf>
    <xf numFmtId="0" fontId="5" fillId="2" borderId="0" xfId="2" applyFont="1" applyFill="1" applyBorder="1" applyAlignment="1">
      <alignment horizontal="center" vertical="center"/>
    </xf>
    <xf numFmtId="0" fontId="8" fillId="0" borderId="0" xfId="0" applyFont="1" applyBorder="1"/>
    <xf numFmtId="0" fontId="8" fillId="0" borderId="0" xfId="0" applyFont="1" applyBorder="1" applyAlignment="1">
      <alignment vertical="center" wrapText="1"/>
    </xf>
    <xf numFmtId="0" fontId="8" fillId="0" borderId="0" xfId="0" applyFont="1"/>
    <xf numFmtId="0" fontId="3" fillId="2" borderId="3" xfId="0" applyFont="1" applyFill="1" applyBorder="1" applyAlignment="1">
      <alignment horizontal="right" vertical="center" wrapText="1"/>
    </xf>
    <xf numFmtId="8" fontId="0" fillId="2" borderId="4" xfId="0" applyNumberFormat="1" applyFill="1" applyBorder="1"/>
    <xf numFmtId="6" fontId="0" fillId="2" borderId="3" xfId="0" applyNumberFormat="1" applyFill="1" applyBorder="1" applyAlignment="1">
      <alignment vertical="center" wrapText="1"/>
    </xf>
    <xf numFmtId="0" fontId="4" fillId="2" borderId="3" xfId="2" applyFont="1" applyFill="1" applyBorder="1" applyAlignment="1">
      <alignment horizontal="center" vertical="center"/>
    </xf>
    <xf numFmtId="6" fontId="1" fillId="0" borderId="6" xfId="0" applyNumberFormat="1" applyFont="1" applyBorder="1" applyAlignment="1">
      <alignment vertical="center" wrapText="1"/>
    </xf>
    <xf numFmtId="0" fontId="0" fillId="0" borderId="5" xfId="0" applyBorder="1"/>
    <xf numFmtId="0" fontId="8" fillId="0" borderId="6" xfId="0" applyFont="1" applyBorder="1"/>
    <xf numFmtId="6" fontId="0" fillId="0" borderId="7" xfId="0" applyNumberFormat="1" applyBorder="1"/>
    <xf numFmtId="0" fontId="0" fillId="2" borderId="0" xfId="0" applyFill="1" applyAlignment="1">
      <alignment vertical="center"/>
    </xf>
    <xf numFmtId="0" fontId="5"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4" fillId="0" borderId="10" xfId="2" applyFont="1" applyFill="1" applyBorder="1" applyAlignment="1">
      <alignment horizontal="left" indent="4"/>
    </xf>
    <xf numFmtId="165" fontId="0" fillId="0" borderId="11" xfId="1" applyNumberFormat="1" applyFont="1" applyFill="1" applyBorder="1"/>
    <xf numFmtId="0" fontId="5" fillId="0" borderId="10" xfId="2" applyFont="1" applyFill="1" applyBorder="1" applyAlignment="1">
      <alignment horizontal="left" indent="4"/>
    </xf>
    <xf numFmtId="0" fontId="5" fillId="2" borderId="10" xfId="2" applyFont="1" applyFill="1" applyBorder="1" applyAlignment="1">
      <alignment horizontal="left" vertical="center"/>
    </xf>
    <xf numFmtId="0" fontId="4" fillId="2" borderId="11" xfId="2" applyFont="1" applyFill="1" applyBorder="1" applyAlignment="1">
      <alignment horizontal="center" vertical="center"/>
    </xf>
    <xf numFmtId="6" fontId="0" fillId="0" borderId="11" xfId="0" applyNumberFormat="1" applyBorder="1" applyAlignment="1">
      <alignment vertical="center" wrapText="1"/>
    </xf>
    <xf numFmtId="6" fontId="0" fillId="0" borderId="11" xfId="0" applyNumberFormat="1" applyFill="1" applyBorder="1" applyAlignment="1">
      <alignment vertical="center" wrapText="1"/>
    </xf>
    <xf numFmtId="0" fontId="5" fillId="0" borderId="12" xfId="2" applyFont="1" applyFill="1" applyBorder="1" applyAlignment="1">
      <alignment horizontal="left" indent="4"/>
    </xf>
    <xf numFmtId="6" fontId="1" fillId="0" borderId="13" xfId="0" applyNumberFormat="1" applyFont="1" applyBorder="1" applyAlignment="1">
      <alignment vertical="center" wrapText="1"/>
    </xf>
    <xf numFmtId="0" fontId="5" fillId="2" borderId="8" xfId="2" applyFont="1" applyFill="1" applyBorder="1" applyAlignment="1">
      <alignment horizontal="left" indent="4"/>
    </xf>
    <xf numFmtId="6" fontId="0" fillId="2" borderId="9" xfId="0" applyNumberFormat="1" applyFill="1" applyBorder="1" applyAlignment="1">
      <alignment vertical="center" wrapText="1"/>
    </xf>
    <xf numFmtId="0" fontId="0" fillId="0" borderId="0" xfId="0" applyFill="1" applyAlignment="1">
      <alignment horizontal="center" vertical="center"/>
    </xf>
    <xf numFmtId="165" fontId="1" fillId="0" borderId="6" xfId="1" applyNumberFormat="1" applyFont="1" applyFill="1" applyBorder="1"/>
    <xf numFmtId="165" fontId="1" fillId="0" borderId="13" xfId="1" applyNumberFormat="1" applyFont="1" applyFill="1" applyBorder="1"/>
    <xf numFmtId="0" fontId="4" fillId="0" borderId="10" xfId="2" applyFont="1" applyFill="1" applyBorder="1" applyAlignment="1">
      <alignment horizontal="right"/>
    </xf>
    <xf numFmtId="0" fontId="12"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1" fillId="2" borderId="8"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9" xfId="2" applyFont="1" applyFill="1" applyBorder="1" applyAlignment="1">
      <alignment horizontal="center" vertical="center"/>
    </xf>
    <xf numFmtId="0" fontId="10" fillId="2" borderId="0" xfId="0" applyFont="1" applyFill="1" applyAlignment="1">
      <alignment horizontal="center" vertical="center"/>
    </xf>
  </cellXfs>
  <cellStyles count="17">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 name="Normal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0"/>
  <sheetViews>
    <sheetView tabSelected="1" workbookViewId="0">
      <selection activeCell="H1" sqref="H1:L1"/>
    </sheetView>
  </sheetViews>
  <sheetFormatPr defaultColWidth="8.796875" defaultRowHeight="15.6" x14ac:dyDescent="0.3"/>
  <cols>
    <col min="1" max="1" width="29" bestFit="1" customWidth="1"/>
    <col min="2" max="5" width="16.296875" customWidth="1"/>
    <col min="8" max="8" width="29" bestFit="1" customWidth="1"/>
    <col min="9" max="12" width="16.296875" customWidth="1"/>
  </cols>
  <sheetData>
    <row r="1" spans="1:15" ht="145.94999999999999" customHeight="1" x14ac:dyDescent="0.3">
      <c r="A1" s="49" t="s">
        <v>56</v>
      </c>
      <c r="B1" s="50"/>
      <c r="C1" s="50"/>
      <c r="D1" s="50"/>
      <c r="E1" s="50"/>
      <c r="H1" s="49"/>
      <c r="I1" s="50"/>
      <c r="J1" s="50"/>
      <c r="K1" s="50"/>
      <c r="L1" s="50"/>
    </row>
    <row r="2" spans="1:15" ht="25.05" customHeight="1" x14ac:dyDescent="0.3">
      <c r="A2" s="29" t="s">
        <v>58</v>
      </c>
      <c r="B2" s="23"/>
      <c r="C2" s="23"/>
      <c r="D2" s="23"/>
      <c r="E2" s="30"/>
      <c r="H2" s="51" t="s">
        <v>57</v>
      </c>
      <c r="I2" s="52"/>
      <c r="J2" s="52"/>
      <c r="K2" s="52"/>
      <c r="L2" s="53"/>
      <c r="N2" s="28" t="s">
        <v>54</v>
      </c>
      <c r="O2" s="44">
        <v>5</v>
      </c>
    </row>
    <row r="3" spans="1:15" ht="25.05" customHeight="1" x14ac:dyDescent="0.3">
      <c r="A3" s="31" t="s">
        <v>32</v>
      </c>
      <c r="B3" s="16" t="s">
        <v>33</v>
      </c>
      <c r="C3" s="16" t="s">
        <v>34</v>
      </c>
      <c r="D3" s="16" t="s">
        <v>35</v>
      </c>
      <c r="E3" s="32" t="s">
        <v>36</v>
      </c>
      <c r="H3" s="31" t="s">
        <v>32</v>
      </c>
      <c r="I3" s="16" t="str">
        <f>B3</f>
        <v>Direct</v>
      </c>
      <c r="J3" s="16" t="str">
        <f t="shared" ref="J3:L3" si="0">C3</f>
        <v>Indirect</v>
      </c>
      <c r="K3" s="16" t="str">
        <f t="shared" si="0"/>
        <v>Induced</v>
      </c>
      <c r="L3" s="32" t="str">
        <f t="shared" si="0"/>
        <v>Total</v>
      </c>
    </row>
    <row r="4" spans="1:15" ht="25.05" customHeight="1" x14ac:dyDescent="0.3">
      <c r="A4" s="33" t="s">
        <v>37</v>
      </c>
      <c r="B4" s="9">
        <f t="shared" ref="B4:E8" si="1">SUM(B12,B20,B28,B36)</f>
        <v>16580048</v>
      </c>
      <c r="C4" s="9">
        <f t="shared" si="1"/>
        <v>2783933</v>
      </c>
      <c r="D4" s="9">
        <f t="shared" si="1"/>
        <v>3880510</v>
      </c>
      <c r="E4" s="34">
        <f t="shared" si="1"/>
        <v>23244490</v>
      </c>
      <c r="H4" s="47" t="str">
        <f>A4</f>
        <v>Employee Compensation</v>
      </c>
      <c r="I4" s="9">
        <f>B4/$O$2</f>
        <v>3316009.6</v>
      </c>
      <c r="J4" s="9">
        <f t="shared" ref="J4:L8" si="2">C4/$O$2</f>
        <v>556786.6</v>
      </c>
      <c r="K4" s="9">
        <f t="shared" si="2"/>
        <v>776102</v>
      </c>
      <c r="L4" s="34">
        <f t="shared" si="2"/>
        <v>4648898</v>
      </c>
    </row>
    <row r="5" spans="1:15" ht="25.05" customHeight="1" x14ac:dyDescent="0.3">
      <c r="A5" s="33" t="s">
        <v>38</v>
      </c>
      <c r="B5" s="9">
        <f t="shared" si="1"/>
        <v>11046712</v>
      </c>
      <c r="C5" s="9">
        <f t="shared" si="1"/>
        <v>1108129</v>
      </c>
      <c r="D5" s="9">
        <f t="shared" si="1"/>
        <v>716114</v>
      </c>
      <c r="E5" s="34">
        <f t="shared" si="1"/>
        <v>12870956</v>
      </c>
      <c r="H5" s="47" t="str">
        <f t="shared" ref="H5:H8" si="3">A5</f>
        <v>Proprietor Income</v>
      </c>
      <c r="I5" s="9">
        <f t="shared" ref="I5:I8" si="4">B5/$O$2</f>
        <v>2209342.4</v>
      </c>
      <c r="J5" s="9">
        <f t="shared" si="2"/>
        <v>221625.8</v>
      </c>
      <c r="K5" s="9">
        <f t="shared" si="2"/>
        <v>143222.79999999999</v>
      </c>
      <c r="L5" s="34">
        <f t="shared" si="2"/>
        <v>2574191.2000000002</v>
      </c>
    </row>
    <row r="6" spans="1:15" ht="25.05" customHeight="1" x14ac:dyDescent="0.3">
      <c r="A6" s="33" t="s">
        <v>39</v>
      </c>
      <c r="B6" s="9">
        <f t="shared" si="1"/>
        <v>8535679</v>
      </c>
      <c r="C6" s="9">
        <f t="shared" si="1"/>
        <v>3169492</v>
      </c>
      <c r="D6" s="9">
        <f t="shared" si="1"/>
        <v>4030728</v>
      </c>
      <c r="E6" s="34">
        <f t="shared" si="1"/>
        <v>15735899</v>
      </c>
      <c r="H6" s="47" t="str">
        <f t="shared" si="3"/>
        <v>Other Property Income</v>
      </c>
      <c r="I6" s="9">
        <f t="shared" si="4"/>
        <v>1707135.8</v>
      </c>
      <c r="J6" s="9">
        <f t="shared" si="2"/>
        <v>633898.4</v>
      </c>
      <c r="K6" s="9">
        <f t="shared" si="2"/>
        <v>806145.6</v>
      </c>
      <c r="L6" s="34">
        <f t="shared" si="2"/>
        <v>3147179.8</v>
      </c>
    </row>
    <row r="7" spans="1:15" ht="25.05" customHeight="1" x14ac:dyDescent="0.3">
      <c r="A7" s="33" t="s">
        <v>40</v>
      </c>
      <c r="B7" s="9">
        <f t="shared" si="1"/>
        <v>774693</v>
      </c>
      <c r="C7" s="9">
        <f t="shared" si="1"/>
        <v>1452567</v>
      </c>
      <c r="D7" s="9">
        <f t="shared" si="1"/>
        <v>1874569</v>
      </c>
      <c r="E7" s="34">
        <f t="shared" si="1"/>
        <v>2776119</v>
      </c>
      <c r="H7" s="47" t="str">
        <f t="shared" si="3"/>
        <v>Taxes</v>
      </c>
      <c r="I7" s="9">
        <f t="shared" si="4"/>
        <v>154938.6</v>
      </c>
      <c r="J7" s="9">
        <f t="shared" si="2"/>
        <v>290513.40000000002</v>
      </c>
      <c r="K7" s="9">
        <f t="shared" si="2"/>
        <v>374913.8</v>
      </c>
      <c r="L7" s="34">
        <f t="shared" si="2"/>
        <v>555223.80000000005</v>
      </c>
    </row>
    <row r="8" spans="1:15" ht="25.05" customHeight="1" x14ac:dyDescent="0.3">
      <c r="A8" s="35" t="s">
        <v>41</v>
      </c>
      <c r="B8" s="9">
        <f t="shared" si="1"/>
        <v>37577358</v>
      </c>
      <c r="C8" s="9">
        <f t="shared" si="1"/>
        <v>8216614</v>
      </c>
      <c r="D8" s="9">
        <f t="shared" si="1"/>
        <v>9664909</v>
      </c>
      <c r="E8" s="34">
        <f t="shared" si="1"/>
        <v>55458880</v>
      </c>
      <c r="H8" s="40" t="str">
        <f t="shared" si="3"/>
        <v>Total (Value Added)</v>
      </c>
      <c r="I8" s="45">
        <f t="shared" si="4"/>
        <v>7515471.5999999996</v>
      </c>
      <c r="J8" s="45">
        <f t="shared" si="2"/>
        <v>1643322.8</v>
      </c>
      <c r="K8" s="45">
        <f t="shared" si="2"/>
        <v>1932981.8</v>
      </c>
      <c r="L8" s="46">
        <f t="shared" si="2"/>
        <v>11091776</v>
      </c>
    </row>
    <row r="9" spans="1:15" ht="25.05" customHeight="1" x14ac:dyDescent="0.3">
      <c r="A9" s="29"/>
      <c r="B9" s="23"/>
      <c r="C9" s="23"/>
      <c r="D9" s="23"/>
      <c r="E9" s="30"/>
    </row>
    <row r="10" spans="1:15" ht="25.05" customHeight="1" x14ac:dyDescent="0.3">
      <c r="A10" s="36" t="s">
        <v>59</v>
      </c>
      <c r="B10" s="15"/>
      <c r="C10" s="15"/>
      <c r="D10" s="15"/>
      <c r="E10" s="37"/>
    </row>
    <row r="11" spans="1:15" ht="25.05" customHeight="1" x14ac:dyDescent="0.3">
      <c r="A11" s="31" t="s">
        <v>32</v>
      </c>
      <c r="B11" s="16" t="s">
        <v>33</v>
      </c>
      <c r="C11" s="16" t="s">
        <v>34</v>
      </c>
      <c r="D11" s="16" t="s">
        <v>35</v>
      </c>
      <c r="E11" s="32" t="s">
        <v>36</v>
      </c>
    </row>
    <row r="12" spans="1:15" ht="25.05" customHeight="1" x14ac:dyDescent="0.3">
      <c r="A12" s="33" t="s">
        <v>37</v>
      </c>
      <c r="B12" s="11">
        <v>5430561</v>
      </c>
      <c r="C12" s="11">
        <v>330673</v>
      </c>
      <c r="D12" s="11">
        <v>1476958</v>
      </c>
      <c r="E12" s="38">
        <v>7238192</v>
      </c>
    </row>
    <row r="13" spans="1:15" ht="25.05" customHeight="1" x14ac:dyDescent="0.3">
      <c r="A13" s="33" t="s">
        <v>38</v>
      </c>
      <c r="B13" s="11">
        <v>5945039</v>
      </c>
      <c r="C13" s="11">
        <v>339780</v>
      </c>
      <c r="D13" s="11">
        <v>272764</v>
      </c>
      <c r="E13" s="38">
        <v>6557583</v>
      </c>
    </row>
    <row r="14" spans="1:15" ht="25.05" customHeight="1" x14ac:dyDescent="0.3">
      <c r="A14" s="33" t="s">
        <v>39</v>
      </c>
      <c r="B14" s="11">
        <v>4495054</v>
      </c>
      <c r="C14" s="11">
        <v>412980</v>
      </c>
      <c r="D14" s="11">
        <v>1531943</v>
      </c>
      <c r="E14" s="38">
        <v>6439977</v>
      </c>
    </row>
    <row r="15" spans="1:15" ht="25.05" customHeight="1" x14ac:dyDescent="0.3">
      <c r="A15" s="33" t="s">
        <v>40</v>
      </c>
      <c r="B15" s="11">
        <v>98394</v>
      </c>
      <c r="C15" s="11">
        <v>395901</v>
      </c>
      <c r="D15" s="11">
        <v>1232913</v>
      </c>
      <c r="E15" s="39">
        <v>401499</v>
      </c>
    </row>
    <row r="16" spans="1:15" ht="25.05" customHeight="1" x14ac:dyDescent="0.3">
      <c r="A16" s="40" t="s">
        <v>41</v>
      </c>
      <c r="B16" s="24">
        <v>16609273</v>
      </c>
      <c r="C16" s="24">
        <v>1181827</v>
      </c>
      <c r="D16" s="24">
        <v>3677566</v>
      </c>
      <c r="E16" s="41">
        <v>21468665</v>
      </c>
    </row>
    <row r="17" spans="1:5" ht="25.05" customHeight="1" x14ac:dyDescent="0.3">
      <c r="A17" s="31"/>
      <c r="B17" s="15"/>
      <c r="C17" s="15"/>
      <c r="D17" s="15"/>
      <c r="E17" s="37"/>
    </row>
    <row r="18" spans="1:5" ht="25.05" customHeight="1" x14ac:dyDescent="0.3">
      <c r="A18" s="36" t="s">
        <v>52</v>
      </c>
      <c r="B18" s="15"/>
      <c r="C18" s="15"/>
      <c r="D18" s="15"/>
      <c r="E18" s="37"/>
    </row>
    <row r="19" spans="1:5" ht="25.05" customHeight="1" x14ac:dyDescent="0.3">
      <c r="A19" s="31" t="s">
        <v>32</v>
      </c>
      <c r="B19" s="16" t="s">
        <v>33</v>
      </c>
      <c r="C19" s="16" t="s">
        <v>34</v>
      </c>
      <c r="D19" s="16" t="s">
        <v>35</v>
      </c>
      <c r="E19" s="32" t="s">
        <v>36</v>
      </c>
    </row>
    <row r="20" spans="1:5" ht="25.05" customHeight="1" x14ac:dyDescent="0.3">
      <c r="A20" s="33" t="s">
        <v>37</v>
      </c>
      <c r="B20" s="11">
        <v>2776462</v>
      </c>
      <c r="C20" s="11">
        <v>620750</v>
      </c>
      <c r="D20" s="11">
        <v>592902</v>
      </c>
      <c r="E20" s="38">
        <v>3990113</v>
      </c>
    </row>
    <row r="21" spans="1:5" ht="25.05" customHeight="1" x14ac:dyDescent="0.3">
      <c r="A21" s="33" t="s">
        <v>38</v>
      </c>
      <c r="B21" s="11">
        <v>1215034</v>
      </c>
      <c r="C21" s="11">
        <v>189956</v>
      </c>
      <c r="D21" s="11">
        <v>109359</v>
      </c>
      <c r="E21" s="38">
        <v>1514349</v>
      </c>
    </row>
    <row r="22" spans="1:5" ht="25.05" customHeight="1" x14ac:dyDescent="0.3">
      <c r="A22" s="33" t="s">
        <v>39</v>
      </c>
      <c r="B22" s="11">
        <v>1431498</v>
      </c>
      <c r="C22" s="11">
        <v>717484</v>
      </c>
      <c r="D22" s="11">
        <v>616450</v>
      </c>
      <c r="E22" s="38">
        <v>2765432</v>
      </c>
    </row>
    <row r="23" spans="1:5" ht="25.05" customHeight="1" x14ac:dyDescent="0.3">
      <c r="A23" s="33" t="s">
        <v>40</v>
      </c>
      <c r="B23" s="11">
        <v>184633</v>
      </c>
      <c r="C23" s="11">
        <v>292838</v>
      </c>
      <c r="D23" s="11">
        <v>158256</v>
      </c>
      <c r="E23" s="38">
        <v>635727</v>
      </c>
    </row>
    <row r="24" spans="1:5" ht="25.05" customHeight="1" x14ac:dyDescent="0.3">
      <c r="A24" s="40" t="s">
        <v>41</v>
      </c>
      <c r="B24" s="24">
        <v>5607627</v>
      </c>
      <c r="C24" s="24">
        <v>1821028</v>
      </c>
      <c r="D24" s="24">
        <v>1476967</v>
      </c>
      <c r="E24" s="41">
        <v>8905622</v>
      </c>
    </row>
    <row r="25" spans="1:5" ht="25.05" customHeight="1" x14ac:dyDescent="0.3">
      <c r="A25" s="42"/>
      <c r="B25" s="22"/>
      <c r="C25" s="22"/>
      <c r="D25" s="22"/>
      <c r="E25" s="43"/>
    </row>
    <row r="26" spans="1:5" ht="25.05" customHeight="1" x14ac:dyDescent="0.3">
      <c r="A26" s="36" t="s">
        <v>50</v>
      </c>
      <c r="B26" s="15"/>
      <c r="C26" s="15"/>
      <c r="D26" s="15"/>
      <c r="E26" s="37"/>
    </row>
    <row r="27" spans="1:5" ht="25.05" customHeight="1" x14ac:dyDescent="0.3">
      <c r="A27" s="31" t="s">
        <v>32</v>
      </c>
      <c r="B27" s="16" t="s">
        <v>33</v>
      </c>
      <c r="C27" s="16" t="s">
        <v>34</v>
      </c>
      <c r="D27" s="16" t="s">
        <v>35</v>
      </c>
      <c r="E27" s="32" t="s">
        <v>36</v>
      </c>
    </row>
    <row r="28" spans="1:5" ht="25.05" customHeight="1" x14ac:dyDescent="0.3">
      <c r="A28" s="33" t="s">
        <v>37</v>
      </c>
      <c r="B28" s="11">
        <v>5613145</v>
      </c>
      <c r="C28" s="11">
        <v>1226525</v>
      </c>
      <c r="D28" s="11">
        <v>1213513</v>
      </c>
      <c r="E28" s="38">
        <v>8053183</v>
      </c>
    </row>
    <row r="29" spans="1:5" ht="25.05" customHeight="1" x14ac:dyDescent="0.3">
      <c r="A29" s="33" t="s">
        <v>38</v>
      </c>
      <c r="B29" s="11">
        <v>2605542</v>
      </c>
      <c r="C29" s="11">
        <v>387135</v>
      </c>
      <c r="D29" s="11">
        <v>223844</v>
      </c>
      <c r="E29" s="38">
        <v>3216521</v>
      </c>
    </row>
    <row r="30" spans="1:5" ht="25.05" customHeight="1" x14ac:dyDescent="0.3">
      <c r="A30" s="33" t="s">
        <v>39</v>
      </c>
      <c r="B30" s="11">
        <v>1749118</v>
      </c>
      <c r="C30" s="11">
        <v>1364716</v>
      </c>
      <c r="D30" s="11">
        <v>1261557</v>
      </c>
      <c r="E30" s="38">
        <v>4375391</v>
      </c>
    </row>
    <row r="31" spans="1:5" ht="25.05" customHeight="1" x14ac:dyDescent="0.3">
      <c r="A31" s="33" t="s">
        <v>40</v>
      </c>
      <c r="B31" s="11">
        <v>329605</v>
      </c>
      <c r="C31" s="11">
        <v>511193</v>
      </c>
      <c r="D31" s="11">
        <v>323979</v>
      </c>
      <c r="E31" s="38">
        <v>1164777</v>
      </c>
    </row>
    <row r="32" spans="1:5" ht="25.05" customHeight="1" x14ac:dyDescent="0.3">
      <c r="A32" s="35" t="s">
        <v>41</v>
      </c>
      <c r="B32" s="24">
        <v>10297411</v>
      </c>
      <c r="C32" s="24">
        <v>3489569</v>
      </c>
      <c r="D32" s="24">
        <v>3022893</v>
      </c>
      <c r="E32" s="41">
        <v>16809872</v>
      </c>
    </row>
    <row r="33" spans="1:5" ht="25.05" customHeight="1" x14ac:dyDescent="0.3">
      <c r="A33" s="42"/>
      <c r="B33" s="22"/>
      <c r="C33" s="22"/>
      <c r="D33" s="22"/>
      <c r="E33" s="43"/>
    </row>
    <row r="34" spans="1:5" ht="25.05" customHeight="1" x14ac:dyDescent="0.3">
      <c r="A34" s="36" t="s">
        <v>51</v>
      </c>
      <c r="B34" s="16"/>
      <c r="C34" s="16"/>
      <c r="D34" s="16"/>
      <c r="E34" s="32"/>
    </row>
    <row r="35" spans="1:5" ht="25.05" customHeight="1" x14ac:dyDescent="0.3">
      <c r="A35" s="31" t="s">
        <v>32</v>
      </c>
      <c r="B35" s="16" t="s">
        <v>33</v>
      </c>
      <c r="C35" s="16" t="s">
        <v>34</v>
      </c>
      <c r="D35" s="16" t="s">
        <v>35</v>
      </c>
      <c r="E35" s="32" t="s">
        <v>36</v>
      </c>
    </row>
    <row r="36" spans="1:5" ht="25.05" customHeight="1" x14ac:dyDescent="0.3">
      <c r="A36" s="33" t="s">
        <v>37</v>
      </c>
      <c r="B36" s="11">
        <v>2759880</v>
      </c>
      <c r="C36" s="11">
        <v>605985</v>
      </c>
      <c r="D36" s="11">
        <v>597137</v>
      </c>
      <c r="E36" s="38">
        <v>3963002</v>
      </c>
    </row>
    <row r="37" spans="1:5" ht="25.05" customHeight="1" x14ac:dyDescent="0.3">
      <c r="A37" s="33" t="s">
        <v>38</v>
      </c>
      <c r="B37" s="11">
        <v>1281097</v>
      </c>
      <c r="C37" s="11">
        <v>191258</v>
      </c>
      <c r="D37" s="11">
        <v>110147</v>
      </c>
      <c r="E37" s="38">
        <v>1582503</v>
      </c>
    </row>
    <row r="38" spans="1:5" ht="25.05" customHeight="1" x14ac:dyDescent="0.3">
      <c r="A38" s="33" t="s">
        <v>39</v>
      </c>
      <c r="B38" s="11">
        <v>860009</v>
      </c>
      <c r="C38" s="11">
        <v>674312</v>
      </c>
      <c r="D38" s="11">
        <v>620778</v>
      </c>
      <c r="E38" s="38">
        <v>2155099</v>
      </c>
    </row>
    <row r="39" spans="1:5" ht="25.05" customHeight="1" x14ac:dyDescent="0.3">
      <c r="A39" s="33" t="s">
        <v>40</v>
      </c>
      <c r="B39" s="11">
        <v>162061</v>
      </c>
      <c r="C39" s="11">
        <v>252635</v>
      </c>
      <c r="D39" s="11">
        <v>159421</v>
      </c>
      <c r="E39" s="38">
        <v>574116</v>
      </c>
    </row>
    <row r="40" spans="1:5" ht="25.05" customHeight="1" x14ac:dyDescent="0.3">
      <c r="A40" s="40" t="s">
        <v>41</v>
      </c>
      <c r="B40" s="24">
        <v>5063047</v>
      </c>
      <c r="C40" s="24">
        <v>1724190</v>
      </c>
      <c r="D40" s="24">
        <v>1487483</v>
      </c>
      <c r="E40" s="41">
        <v>8274721</v>
      </c>
    </row>
  </sheetData>
  <mergeCells count="3">
    <mergeCell ref="A1:E1"/>
    <mergeCell ref="H1:L1"/>
    <mergeCell ref="H2:L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sqref="A1:C1"/>
    </sheetView>
  </sheetViews>
  <sheetFormatPr defaultColWidth="11.19921875" defaultRowHeight="15.6" x14ac:dyDescent="0.3"/>
  <cols>
    <col min="1" max="1" width="8.796875"/>
    <col min="2" max="2" width="75.5" style="19" customWidth="1"/>
    <col min="3" max="3" width="15.19921875" customWidth="1"/>
  </cols>
  <sheetData>
    <row r="1" spans="1:3" ht="88.95" customHeight="1" x14ac:dyDescent="0.3">
      <c r="A1" s="54" t="s">
        <v>53</v>
      </c>
      <c r="B1" s="54"/>
      <c r="C1" s="54"/>
    </row>
    <row r="2" spans="1:3" x14ac:dyDescent="0.3">
      <c r="A2" s="14" t="s">
        <v>60</v>
      </c>
      <c r="B2" s="17"/>
      <c r="C2" s="8"/>
    </row>
    <row r="3" spans="1:3" x14ac:dyDescent="0.3">
      <c r="A3" s="13">
        <v>0.91369999999999996</v>
      </c>
      <c r="B3" s="18" t="s">
        <v>46</v>
      </c>
      <c r="C3" s="10">
        <v>1104592.5</v>
      </c>
    </row>
    <row r="4" spans="1:3" x14ac:dyDescent="0.3">
      <c r="A4" s="13">
        <v>0.6</v>
      </c>
      <c r="B4" s="18" t="s">
        <v>43</v>
      </c>
      <c r="C4" s="10">
        <v>14799614.640000001</v>
      </c>
    </row>
    <row r="5" spans="1:3" x14ac:dyDescent="0.3">
      <c r="A5" s="13">
        <v>0.6</v>
      </c>
      <c r="B5" s="18" t="s">
        <v>44</v>
      </c>
      <c r="C5" s="10">
        <v>27862085.039999999</v>
      </c>
    </row>
    <row r="6" spans="1:3" x14ac:dyDescent="0.3">
      <c r="A6" s="13">
        <v>0.34560000000000002</v>
      </c>
      <c r="B6" s="18" t="s">
        <v>42</v>
      </c>
      <c r="C6" s="10">
        <v>3120989.81</v>
      </c>
    </row>
    <row r="7" spans="1:3" x14ac:dyDescent="0.3">
      <c r="A7" s="7"/>
      <c r="B7" s="20" t="s">
        <v>45</v>
      </c>
      <c r="C7" s="21">
        <f>SUM(C3:C6)</f>
        <v>46887281.990000002</v>
      </c>
    </row>
    <row r="8" spans="1:3" x14ac:dyDescent="0.3">
      <c r="A8" s="7"/>
      <c r="B8" s="17"/>
      <c r="C8" s="8"/>
    </row>
    <row r="9" spans="1:3" x14ac:dyDescent="0.3">
      <c r="A9" s="7"/>
      <c r="B9" s="17"/>
      <c r="C9" s="8"/>
    </row>
    <row r="10" spans="1:3" x14ac:dyDescent="0.3">
      <c r="A10" s="25"/>
      <c r="B10" s="26"/>
      <c r="C10" s="27"/>
    </row>
    <row r="11" spans="1:3" x14ac:dyDescent="0.3">
      <c r="A11" s="14" t="s">
        <v>61</v>
      </c>
      <c r="B11" s="17"/>
      <c r="C11" s="12"/>
    </row>
    <row r="12" spans="1:3" x14ac:dyDescent="0.3">
      <c r="A12" s="13">
        <v>0.99980000000000002</v>
      </c>
      <c r="B12" s="18" t="s">
        <v>47</v>
      </c>
      <c r="C12" s="10">
        <v>16500000</v>
      </c>
    </row>
    <row r="13" spans="1:3" x14ac:dyDescent="0.3">
      <c r="A13" s="13">
        <v>0.99329999999999996</v>
      </c>
      <c r="B13" s="18" t="s">
        <v>48</v>
      </c>
      <c r="C13" s="10">
        <v>140000</v>
      </c>
    </row>
    <row r="14" spans="1:3" x14ac:dyDescent="0.3">
      <c r="A14" s="7"/>
      <c r="B14" s="20" t="s">
        <v>45</v>
      </c>
      <c r="C14" s="21">
        <f>SUM(C12:C13)</f>
        <v>16640000</v>
      </c>
    </row>
    <row r="15" spans="1:3" x14ac:dyDescent="0.3">
      <c r="A15" s="7"/>
      <c r="B15" s="17"/>
      <c r="C15" s="8"/>
    </row>
    <row r="16" spans="1:3" x14ac:dyDescent="0.3">
      <c r="A16" s="7"/>
      <c r="B16" s="17"/>
      <c r="C16" s="12"/>
    </row>
    <row r="17" spans="1:3" x14ac:dyDescent="0.3">
      <c r="A17" s="7"/>
      <c r="B17" s="17"/>
      <c r="C17" s="12"/>
    </row>
    <row r="18" spans="1:3" x14ac:dyDescent="0.3">
      <c r="A18" s="7"/>
      <c r="B18" s="17"/>
      <c r="C18" s="12"/>
    </row>
    <row r="19" spans="1:3" x14ac:dyDescent="0.3">
      <c r="A19" s="25"/>
      <c r="B19" s="26"/>
      <c r="C19" s="27"/>
    </row>
    <row r="20" spans="1:3" x14ac:dyDescent="0.3">
      <c r="A20" s="14" t="s">
        <v>62</v>
      </c>
      <c r="B20" s="17"/>
      <c r="C20" s="8"/>
    </row>
    <row r="21" spans="1:3" x14ac:dyDescent="0.3">
      <c r="A21" s="13">
        <v>0.99980000000000002</v>
      </c>
      <c r="B21" s="18" t="s">
        <v>47</v>
      </c>
      <c r="C21" s="10">
        <v>27825422.25</v>
      </c>
    </row>
    <row r="22" spans="1:3" x14ac:dyDescent="0.3">
      <c r="A22" s="13">
        <v>0.40410000000000001</v>
      </c>
      <c r="B22" s="18" t="s">
        <v>49</v>
      </c>
      <c r="C22" s="10">
        <v>9275140.75</v>
      </c>
    </row>
    <row r="23" spans="1:3" x14ac:dyDescent="0.3">
      <c r="A23" s="7"/>
      <c r="B23" s="20" t="s">
        <v>45</v>
      </c>
      <c r="C23" s="21">
        <f>SUM(C21:C22)</f>
        <v>37100563</v>
      </c>
    </row>
    <row r="24" spans="1:3" x14ac:dyDescent="0.3">
      <c r="A24" s="7"/>
      <c r="B24" s="17"/>
      <c r="C24" s="8"/>
    </row>
    <row r="25" spans="1:3" x14ac:dyDescent="0.3">
      <c r="A25" s="7"/>
      <c r="B25" s="17"/>
      <c r="C25" s="8"/>
    </row>
    <row r="26" spans="1:3" x14ac:dyDescent="0.3">
      <c r="A26" s="7"/>
      <c r="B26" s="17"/>
      <c r="C26" s="8"/>
    </row>
    <row r="27" spans="1:3" x14ac:dyDescent="0.3">
      <c r="A27" s="7"/>
      <c r="B27" s="17"/>
      <c r="C27" s="8"/>
    </row>
    <row r="28" spans="1:3" x14ac:dyDescent="0.3">
      <c r="A28" s="25"/>
      <c r="B28" s="26"/>
      <c r="C28" s="27"/>
    </row>
    <row r="29" spans="1:3" x14ac:dyDescent="0.3">
      <c r="A29" s="14" t="s">
        <v>63</v>
      </c>
      <c r="B29" s="17"/>
      <c r="C29" s="8"/>
    </row>
    <row r="30" spans="1:3" x14ac:dyDescent="0.3">
      <c r="A30" s="14"/>
      <c r="B30" s="17"/>
      <c r="C30" s="8"/>
    </row>
    <row r="31" spans="1:3" x14ac:dyDescent="0.3">
      <c r="A31" s="13">
        <v>0.99980000000000002</v>
      </c>
      <c r="B31" s="18" t="s">
        <v>47</v>
      </c>
      <c r="C31" s="10">
        <v>13424577.75</v>
      </c>
    </row>
    <row r="32" spans="1:3" x14ac:dyDescent="0.3">
      <c r="A32" s="13">
        <v>0.40410000000000001</v>
      </c>
      <c r="B32" s="18" t="s">
        <v>49</v>
      </c>
      <c r="C32" s="10">
        <v>4474859.25</v>
      </c>
    </row>
    <row r="33" spans="1:3" x14ac:dyDescent="0.3">
      <c r="A33" s="7"/>
      <c r="B33" s="20" t="s">
        <v>45</v>
      </c>
      <c r="C33" s="21">
        <f>SUM(C31:C32)</f>
        <v>17899437</v>
      </c>
    </row>
    <row r="34" spans="1:3" x14ac:dyDescent="0.3">
      <c r="A34" s="7"/>
      <c r="B34" s="17"/>
      <c r="C34" s="8"/>
    </row>
    <row r="35" spans="1:3" x14ac:dyDescent="0.3">
      <c r="A35" s="7"/>
      <c r="B35" s="17"/>
      <c r="C35" s="8"/>
    </row>
    <row r="36" spans="1:3" x14ac:dyDescent="0.3">
      <c r="A36" s="7"/>
      <c r="B36" s="17"/>
      <c r="C36" s="8"/>
    </row>
    <row r="37" spans="1:3" x14ac:dyDescent="0.3">
      <c r="A37" s="25"/>
      <c r="B37" s="26"/>
      <c r="C37" s="27"/>
    </row>
  </sheetData>
  <mergeCells count="1">
    <mergeCell ref="A1:C1"/>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85" zoomScaleNormal="85" zoomScalePageLayoutView="85" workbookViewId="0">
      <selection activeCell="C3" sqref="C3"/>
    </sheetView>
  </sheetViews>
  <sheetFormatPr defaultColWidth="10.796875" defaultRowHeight="15.6" x14ac:dyDescent="0.3"/>
  <cols>
    <col min="1" max="2" width="10.796875" style="2"/>
    <col min="3" max="3" width="49" style="2" customWidth="1"/>
    <col min="4" max="4" width="70.796875" style="1" customWidth="1"/>
    <col min="5" max="7" width="21.296875" style="2" customWidth="1"/>
    <col min="8" max="16384" width="10.796875" style="2"/>
  </cols>
  <sheetData>
    <row r="1" spans="1:7" ht="94.05" customHeight="1" x14ac:dyDescent="0.3">
      <c r="A1" s="48" t="s">
        <v>55</v>
      </c>
      <c r="B1" s="48"/>
      <c r="C1" s="48"/>
      <c r="D1" s="48"/>
      <c r="E1" s="48"/>
      <c r="F1" s="48"/>
      <c r="G1" s="48"/>
    </row>
    <row r="2" spans="1:7" ht="52.05" customHeight="1" x14ac:dyDescent="0.3">
      <c r="A2" s="4" t="s">
        <v>0</v>
      </c>
      <c r="B2" s="5" t="s">
        <v>1</v>
      </c>
      <c r="C2" s="5" t="s">
        <v>2</v>
      </c>
      <c r="D2" s="6" t="s">
        <v>3</v>
      </c>
      <c r="E2" s="5" t="s">
        <v>4</v>
      </c>
      <c r="F2" s="5" t="s">
        <v>30</v>
      </c>
      <c r="G2" s="5" t="s">
        <v>31</v>
      </c>
    </row>
    <row r="3" spans="1:7" ht="94.05" customHeight="1" x14ac:dyDescent="0.3">
      <c r="A3" s="2">
        <v>18.100000000000001</v>
      </c>
      <c r="B3" s="2" t="s">
        <v>5</v>
      </c>
      <c r="C3" s="2" t="s">
        <v>6</v>
      </c>
      <c r="D3" s="1" t="s">
        <v>7</v>
      </c>
      <c r="E3" s="3">
        <v>15485000</v>
      </c>
      <c r="F3" s="3">
        <v>13587193.261268776</v>
      </c>
      <c r="G3" s="3">
        <v>14608853.753503716</v>
      </c>
    </row>
    <row r="4" spans="1:7" ht="103.95" customHeight="1" x14ac:dyDescent="0.3">
      <c r="A4" s="2">
        <v>20</v>
      </c>
      <c r="B4" s="2" t="s">
        <v>5</v>
      </c>
      <c r="C4" s="2" t="s">
        <v>8</v>
      </c>
      <c r="D4" s="1" t="s">
        <v>9</v>
      </c>
      <c r="E4" s="3">
        <v>15661101.000000002</v>
      </c>
      <c r="F4" s="3">
        <v>8632951.3078785203</v>
      </c>
      <c r="G4" s="3">
        <v>11649218.15721634</v>
      </c>
    </row>
    <row r="5" spans="1:7" ht="49.05" customHeight="1" x14ac:dyDescent="0.3">
      <c r="A5" s="2">
        <v>21</v>
      </c>
      <c r="B5" s="2" t="s">
        <v>5</v>
      </c>
      <c r="C5" s="2" t="s">
        <v>10</v>
      </c>
      <c r="D5" s="1" t="s">
        <v>11</v>
      </c>
      <c r="E5" s="3">
        <v>1227325</v>
      </c>
      <c r="F5" s="3">
        <v>1109512.9487291467</v>
      </c>
      <c r="G5" s="3">
        <v>1174224.5970402488</v>
      </c>
    </row>
    <row r="6" spans="1:7" ht="49.05" customHeight="1" x14ac:dyDescent="0.3">
      <c r="A6" s="2">
        <v>22</v>
      </c>
      <c r="B6" s="2" t="s">
        <v>5</v>
      </c>
      <c r="C6" s="2" t="s">
        <v>12</v>
      </c>
      <c r="D6" s="1" t="s">
        <v>13</v>
      </c>
      <c r="E6" s="3">
        <v>12263296</v>
      </c>
      <c r="F6" s="3">
        <v>11086130.980871692</v>
      </c>
      <c r="G6" s="3">
        <v>11732722.631727777</v>
      </c>
    </row>
    <row r="7" spans="1:7" ht="49.05" customHeight="1" x14ac:dyDescent="0.3">
      <c r="A7" s="2">
        <v>23</v>
      </c>
      <c r="B7" s="2" t="s">
        <v>5</v>
      </c>
      <c r="C7" s="2" t="s">
        <v>14</v>
      </c>
      <c r="D7" s="1" t="s">
        <v>15</v>
      </c>
      <c r="E7" s="3">
        <v>2250560</v>
      </c>
      <c r="F7" s="3">
        <v>2034526.6835531485</v>
      </c>
      <c r="G7" s="3">
        <v>2153189.178998963</v>
      </c>
    </row>
    <row r="8" spans="1:7" ht="49.05" customHeight="1" x14ac:dyDescent="0.3">
      <c r="A8" s="2">
        <v>24</v>
      </c>
      <c r="B8" s="2" t="s">
        <v>5</v>
      </c>
      <c r="C8" s="2" t="s">
        <v>16</v>
      </c>
      <c r="D8" s="1" t="s">
        <v>17</v>
      </c>
      <c r="E8" s="3">
        <v>4940728.2</v>
      </c>
      <c r="F8" s="3">
        <v>4070129.3019164177</v>
      </c>
      <c r="G8" s="3">
        <v>4529371.2473668121</v>
      </c>
    </row>
    <row r="9" spans="1:7" ht="49.05" customHeight="1" x14ac:dyDescent="0.3">
      <c r="A9" s="2">
        <v>32</v>
      </c>
      <c r="B9" s="2" t="s">
        <v>18</v>
      </c>
      <c r="C9" s="2" t="s">
        <v>19</v>
      </c>
      <c r="D9" s="1" t="s">
        <v>20</v>
      </c>
      <c r="E9" s="3">
        <v>16500000</v>
      </c>
      <c r="F9" s="3">
        <v>14916149.88208577</v>
      </c>
      <c r="G9" s="3">
        <v>15786124.988217551</v>
      </c>
    </row>
    <row r="10" spans="1:7" ht="49.05" customHeight="1" x14ac:dyDescent="0.3">
      <c r="A10" s="2">
        <v>33</v>
      </c>
      <c r="B10" s="2" t="s">
        <v>18</v>
      </c>
      <c r="C10" s="2" t="s">
        <v>21</v>
      </c>
      <c r="D10" s="1" t="s">
        <v>22</v>
      </c>
      <c r="E10" s="3">
        <v>140000</v>
      </c>
      <c r="F10" s="3">
        <v>130841.1214953271</v>
      </c>
      <c r="G10" s="3">
        <v>135922.33009708737</v>
      </c>
    </row>
    <row r="11" spans="1:7" ht="49.05" customHeight="1" x14ac:dyDescent="0.3">
      <c r="A11" s="2">
        <v>33</v>
      </c>
      <c r="B11" s="2" t="s">
        <v>18</v>
      </c>
      <c r="C11" s="2" t="s">
        <v>23</v>
      </c>
      <c r="D11" s="1" t="s">
        <v>24</v>
      </c>
      <c r="E11" s="3">
        <v>640000</v>
      </c>
      <c r="F11" s="3">
        <v>578565.81360817538</v>
      </c>
      <c r="G11" s="3">
        <v>612310.30257328681</v>
      </c>
    </row>
    <row r="12" spans="1:7" ht="66" customHeight="1" x14ac:dyDescent="0.3">
      <c r="A12" s="2">
        <v>51</v>
      </c>
      <c r="B12" s="2" t="s">
        <v>25</v>
      </c>
      <c r="C12" s="2" t="s">
        <v>26</v>
      </c>
      <c r="D12" s="1" t="s">
        <v>27</v>
      </c>
      <c r="E12" s="3">
        <v>37100563</v>
      </c>
      <c r="F12" s="3">
        <v>33539245.964713074</v>
      </c>
      <c r="G12" s="3">
        <v>35495401.494014516</v>
      </c>
    </row>
    <row r="13" spans="1:7" ht="64.95" customHeight="1" x14ac:dyDescent="0.3">
      <c r="A13" s="2">
        <v>51</v>
      </c>
      <c r="B13" s="2" t="s">
        <v>25</v>
      </c>
      <c r="C13" s="2" t="s">
        <v>28</v>
      </c>
      <c r="D13" s="1" t="s">
        <v>29</v>
      </c>
      <c r="E13" s="3">
        <v>17899437</v>
      </c>
      <c r="F13" s="3">
        <v>16181253.642239496</v>
      </c>
      <c r="G13" s="3">
        <v>17125015.133377321</v>
      </c>
    </row>
    <row r="14" spans="1:7" x14ac:dyDescent="0.3">
      <c r="E14" s="3"/>
      <c r="F14" s="3"/>
      <c r="G14" s="3"/>
    </row>
    <row r="15" spans="1:7" x14ac:dyDescent="0.3">
      <c r="E15" s="3"/>
      <c r="F15" s="3"/>
      <c r="G15" s="3"/>
    </row>
    <row r="16" spans="1:7" x14ac:dyDescent="0.3">
      <c r="E16" s="3"/>
      <c r="F16" s="3"/>
      <c r="G16" s="3"/>
    </row>
    <row r="17" spans="5:7" x14ac:dyDescent="0.3">
      <c r="E17" s="3"/>
      <c r="F17" s="3"/>
      <c r="G17" s="3"/>
    </row>
    <row r="18" spans="5:7" x14ac:dyDescent="0.3">
      <c r="E18" s="3"/>
      <c r="F18" s="3"/>
      <c r="G18" s="3"/>
    </row>
    <row r="19" spans="5:7" x14ac:dyDescent="0.3">
      <c r="E19" s="3"/>
      <c r="F19" s="3"/>
      <c r="G19" s="3"/>
    </row>
    <row r="20" spans="5:7" x14ac:dyDescent="0.3">
      <c r="E20" s="3"/>
      <c r="F20" s="3"/>
      <c r="G20" s="3"/>
    </row>
    <row r="21" spans="5:7" x14ac:dyDescent="0.3">
      <c r="E21" s="3"/>
      <c r="F21" s="3"/>
      <c r="G21" s="3"/>
    </row>
    <row r="22" spans="5:7" x14ac:dyDescent="0.3">
      <c r="E22" s="3"/>
      <c r="F22" s="3"/>
      <c r="G22" s="3"/>
    </row>
    <row r="23" spans="5:7" x14ac:dyDescent="0.3">
      <c r="E23" s="3"/>
      <c r="F23" s="3"/>
      <c r="G23" s="3"/>
    </row>
    <row r="24" spans="5:7" x14ac:dyDescent="0.3">
      <c r="E24" s="3"/>
      <c r="F24" s="3"/>
      <c r="G24" s="3"/>
    </row>
    <row r="25" spans="5:7" x14ac:dyDescent="0.3">
      <c r="E25" s="3"/>
      <c r="F25" s="3"/>
      <c r="G25" s="3"/>
    </row>
  </sheetData>
  <autoFilter ref="A2:G181"/>
  <mergeCells count="1">
    <mergeCell ref="A1:G1"/>
  </mergeCells>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ta_x0020_2 xmlns="c5af2d3d-8c43-4a73-b85e-d57a858aa581" xsi:nil="true"/>
    <Meta_x0020_1 xmlns="c5af2d3d-8c43-4a73-b85e-d57a858aa5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C1F5F70B4F3C4AA2E16A73A1DBF7E2" ma:contentTypeVersion="2" ma:contentTypeDescription="Create a new document." ma:contentTypeScope="" ma:versionID="dbc685923080161a119d47e85788af31">
  <xsd:schema xmlns:xsd="http://www.w3.org/2001/XMLSchema" xmlns:xs="http://www.w3.org/2001/XMLSchema" xmlns:p="http://schemas.microsoft.com/office/2006/metadata/properties" xmlns:ns2="c5af2d3d-8c43-4a73-b85e-d57a858aa581" targetNamespace="http://schemas.microsoft.com/office/2006/metadata/properties" ma:root="true" ma:fieldsID="46b8e500aadae5ceb2a52810a258be55" ns2:_="">
    <xsd:import namespace="c5af2d3d-8c43-4a73-b85e-d57a858aa581"/>
    <xsd:element name="properties">
      <xsd:complexType>
        <xsd:sequence>
          <xsd:element name="documentManagement">
            <xsd:complexType>
              <xsd:all>
                <xsd:element ref="ns2:Meta_x0020_1" minOccurs="0"/>
                <xsd:element ref="ns2:Meta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af2d3d-8c43-4a73-b85e-d57a858aa581" elementFormDefault="qualified">
    <xsd:import namespace="http://schemas.microsoft.com/office/2006/documentManagement/types"/>
    <xsd:import namespace="http://schemas.microsoft.com/office/infopath/2007/PartnerControls"/>
    <xsd:element name="Meta_x0020_1" ma:index="8" nillable="true" ma:displayName="Meta 1" ma:format="Dropdown" ma:internalName="Meta_x0020_1">
      <xsd:simpleType>
        <xsd:restriction base="dms:Choice">
          <xsd:enumeration value="Enter Choice #1"/>
          <xsd:enumeration value="Enter Choice #2"/>
          <xsd:enumeration value="Enter Choice #3"/>
        </xsd:restriction>
      </xsd:simpleType>
    </xsd:element>
    <xsd:element name="Meta_x0020_2" ma:index="9" nillable="true" ma:displayName="Meta 2" ma:format="Dropdown" ma:internalName="Meta_x0020_2">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47AD87-885D-4947-9BDF-ACB891450E99}">
  <ds:schemaRefs>
    <ds:schemaRef ds:uri="http://schemas.microsoft.com/sharepoint/v3/contenttype/forms"/>
  </ds:schemaRefs>
</ds:datastoreItem>
</file>

<file path=customXml/itemProps2.xml><?xml version="1.0" encoding="utf-8"?>
<ds:datastoreItem xmlns:ds="http://schemas.openxmlformats.org/officeDocument/2006/customXml" ds:itemID="{18193AA0-B88B-4E9A-8B66-91B8CA5561EA}">
  <ds:schemaRefs>
    <ds:schemaRef ds:uri="http://schemas.microsoft.com/office/2006/documentManagement/types"/>
    <ds:schemaRef ds:uri="http://schemas.openxmlformats.org/package/2006/metadata/core-properties"/>
    <ds:schemaRef ds:uri="http://purl.org/dc/elements/1.1/"/>
    <ds:schemaRef ds:uri="c5af2d3d-8c43-4a73-b85e-d57a858aa58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9E88606-0FFF-4BB5-BF99-5F61F653D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af2d3d-8c43-4a73-b85e-d57a858aa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Economic Impact Results</vt:lpstr>
      <vt:lpstr>Local Purchase Percentages</vt:lpstr>
      <vt:lpstr>Capital Projects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Chadsey</dc:creator>
  <cp:lastModifiedBy>Rowan Schmidt</cp:lastModifiedBy>
  <dcterms:created xsi:type="dcterms:W3CDTF">2015-10-21T04:43:53Z</dcterms:created>
  <dcterms:modified xsi:type="dcterms:W3CDTF">2015-10-23T23:46:36Z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0x01010033C1F5F70B4F3C4AA2E16A73A1DBF7E2</vt:lpwstr>
  </property>
</Properties>
</file>