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autoCompressPictures="0"/>
  <mc:AlternateContent xmlns:mc="http://schemas.openxmlformats.org/markup-compatibility/2006">
    <mc:Choice Requires="x15">
      <x15ac:absPath xmlns:x15ac="http://schemas.microsoft.com/office/spreadsheetml/2010/11/ac" url="https://ee.mgcld.com/Project Sites/100RC/NDRC California/"/>
    </mc:Choice>
  </mc:AlternateContent>
  <bookViews>
    <workbookView xWindow="0" yWindow="0" windowWidth="22980" windowHeight="7020" tabRatio="500"/>
  </bookViews>
  <sheets>
    <sheet name="Economic Impact Results" sheetId="6" r:id="rId1"/>
    <sheet name="Local Purchase Percentages" sheetId="7" r:id="rId2"/>
    <sheet name="Capital Projects" sheetId="1" r:id="rId3"/>
  </sheets>
  <definedNames>
    <definedName name="_xlnm._FilterDatabase" localSheetId="2" hidden="1">'Capital Projects'!$A$2:$G$181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3" i="6" l="1"/>
  <c r="K3" i="6"/>
  <c r="L3" i="6"/>
  <c r="I3" i="6"/>
  <c r="C4" i="6"/>
  <c r="J4" i="6"/>
  <c r="D4" i="6"/>
  <c r="K4" i="6"/>
  <c r="E4" i="6"/>
  <c r="L4" i="6"/>
  <c r="C5" i="6"/>
  <c r="J5" i="6"/>
  <c r="D5" i="6"/>
  <c r="K5" i="6"/>
  <c r="E5" i="6"/>
  <c r="L5" i="6"/>
  <c r="C6" i="6"/>
  <c r="J6" i="6"/>
  <c r="D6" i="6"/>
  <c r="K6" i="6"/>
  <c r="E6" i="6"/>
  <c r="L6" i="6"/>
  <c r="C7" i="6"/>
  <c r="J7" i="6"/>
  <c r="D7" i="6"/>
  <c r="K7" i="6"/>
  <c r="E7" i="6"/>
  <c r="L7" i="6"/>
  <c r="C8" i="6"/>
  <c r="J8" i="6"/>
  <c r="D8" i="6"/>
  <c r="K8" i="6"/>
  <c r="E8" i="6"/>
  <c r="L8" i="6"/>
  <c r="B5" i="6"/>
  <c r="I5" i="6"/>
  <c r="B6" i="6"/>
  <c r="I6" i="6"/>
  <c r="B7" i="6"/>
  <c r="I7" i="6"/>
  <c r="B8" i="6"/>
  <c r="I8" i="6"/>
  <c r="B4" i="6"/>
  <c r="I4" i="6"/>
  <c r="H5" i="6"/>
  <c r="H6" i="6"/>
  <c r="H7" i="6"/>
  <c r="H8" i="6"/>
  <c r="H4" i="6"/>
  <c r="C33" i="7"/>
  <c r="C23" i="7"/>
  <c r="C14" i="7"/>
  <c r="C7" i="7"/>
</calcChain>
</file>

<file path=xl/sharedStrings.xml><?xml version="1.0" encoding="utf-8"?>
<sst xmlns="http://schemas.openxmlformats.org/spreadsheetml/2006/main" count="119" uniqueCount="64">
  <si>
    <t>ID</t>
  </si>
  <si>
    <t>Program</t>
  </si>
  <si>
    <t>Name</t>
  </si>
  <si>
    <t>Rationale for Including</t>
  </si>
  <si>
    <t>Total (2015$)</t>
  </si>
  <si>
    <t>FWH</t>
  </si>
  <si>
    <t>Biomass Removal Project</t>
  </si>
  <si>
    <t xml:space="preserve">The biomass project will remove burned logs, brush and other debris from 8,000 acres of forest land within the Rim Fire Area. Removal will reduce fuel loading and assist in reforestation by clearing fuels from planting sites. Ongoing funding for forest management and biomass collection will be funded by the biomass facility and private land owner activities. </t>
  </si>
  <si>
    <t>Fuel Break Installation</t>
  </si>
  <si>
    <t>This set of seven strategic fuel breaks will meet resilient recovery objectives by making our forests and communities more resistant to large, damaging fires such as the Rim Fire.  These new fuel breaks will compliment other fuel reduction work in the area and will link a series of strategic fuel breaks together. This work will help to keep our forests healthy and resistant to catastrophic, stand-replacing fires, ensuring a healthy timber and tourist industry.</t>
  </si>
  <si>
    <t>Livestock Range Infrastructure Installation</t>
  </si>
  <si>
    <t>The Rim Fire damaged or destroyed fencing, cattle guards, and troughs throughout the project area. The purpose of this project is repair and restore these assets.</t>
  </si>
  <si>
    <t>Reforestation</t>
  </si>
  <si>
    <t>Reduce biomass fuel and plant trees on 25,000 acres and thin an additional 12,000 acres.</t>
  </si>
  <si>
    <t>Noxious Weed Removal</t>
  </si>
  <si>
    <t>Treat 5,000 acres over a two-year period to eliminate noxious weeds, resulting in an improved habitat for native plants and improved soil stability.</t>
  </si>
  <si>
    <t>Forest and Watershed Project Contingency</t>
  </si>
  <si>
    <t xml:space="preserve">The project requires contingency dollars to cover potential project budget overrun and unforseen delay. </t>
  </si>
  <si>
    <t>BWP</t>
  </si>
  <si>
    <t>Biomass Facility Construction</t>
  </si>
  <si>
    <t>A 3MW facility will be constructed near Groveland on a newly acquired site.</t>
  </si>
  <si>
    <t>Biomass Facility Property Purchase</t>
  </si>
  <si>
    <t>7 acres, 2 for plant and 5 for wood yard, will be purchased, with the location to be determined during the planning process.</t>
  </si>
  <si>
    <t>Biomass Facility Construction Labor</t>
  </si>
  <si>
    <t>The crew is required to build the facility over two years.</t>
  </si>
  <si>
    <t>CRC</t>
  </si>
  <si>
    <t>Construct Groveland CRC and CCC Base</t>
  </si>
  <si>
    <t>Construction of a multipurpose community center will serve both disaster management needs as well as provide the community with a location for community events and services and to house the Civilian Conservation Corps (CCC.)</t>
  </si>
  <si>
    <t xml:space="preserve">Construct Tuolumne  CRC </t>
  </si>
  <si>
    <t>Construction of a multipurpose of community center will serve both disaster management needs as well as provide the community with a location for community events and services.</t>
  </si>
  <si>
    <t>Total @ 7% Discount</t>
  </si>
  <si>
    <t>Total @ 3% Discount</t>
  </si>
  <si>
    <t>Economic Indicator</t>
  </si>
  <si>
    <t>Direct</t>
  </si>
  <si>
    <t>Indirect</t>
  </si>
  <si>
    <t>Induced</t>
  </si>
  <si>
    <t>Total</t>
  </si>
  <si>
    <t>Employee Compensation</t>
  </si>
  <si>
    <t>Proprietor Income</t>
  </si>
  <si>
    <t>Other Property Income</t>
  </si>
  <si>
    <t>Taxes</t>
  </si>
  <si>
    <t>Total (Value Added)</t>
  </si>
  <si>
    <t>455 Environmental and other technical consulting services</t>
  </si>
  <si>
    <t>15 Forestry, forest products, and timber tract production</t>
  </si>
  <si>
    <t>19 Support activities for agriculture and forestry</t>
  </si>
  <si>
    <t xml:space="preserve">Total </t>
  </si>
  <si>
    <t>11 Beef cattle ranching and farming, including feedlots and dual-purpose ranching and farming</t>
  </si>
  <si>
    <t>58 Construction of other new nonresidential structures</t>
  </si>
  <si>
    <t>440 Real estate</t>
  </si>
  <si>
    <t>449 Architectural, engineering, and related services</t>
  </si>
  <si>
    <t>Groveland CRC Construction</t>
  </si>
  <si>
    <t>Tuolumne CRC Construction</t>
  </si>
  <si>
    <t>Biomass Facility Contruction</t>
  </si>
  <si>
    <t>IMPLAN Local Purchase Percentages</t>
  </si>
  <si>
    <t>Years</t>
  </si>
  <si>
    <t>Capital Project Investments included in Economic Impact Analysis</t>
  </si>
  <si>
    <t>Total 5-Year Economic Impact For Tuolumne County
(Note: This analysis does not Recognize $ that leave the County)</t>
  </si>
  <si>
    <t>Annual Average Impact (per year over 5 years)</t>
  </si>
  <si>
    <t>All Programs</t>
  </si>
  <si>
    <t>Forest and Watershed Health Program</t>
  </si>
  <si>
    <t>Local Purchase Percentage - Forest and Watershed Health Program</t>
  </si>
  <si>
    <t>Local Purchase Percentage - Biomass Facility Contruction</t>
  </si>
  <si>
    <t>Local Purchase Percentage - Groveland CRC Construction</t>
  </si>
  <si>
    <t>Local Purchase Percentage - Tuolumne CRC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</si>
</sst>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3" formatCode="_(* #,##0.00_);_(* \(#,##0.00\);_(* &quot;-&quot;??_);_(@_)"/>
    <numFmt numFmtId="164" formatCode="&quot;$&quot;#,##0;[Red]&quot;$&quot;#,##0"/>
    <numFmt numFmtId="165" formatCode="&quot;$&quot;#,##0"/>
  </numFmts>
  <fonts count="13" x14ac:knownFonts="1">
    <font>
      <sz val="12"/>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color indexed="8"/>
      <name val="Arial"/>
      <family val="2"/>
    </font>
    <font>
      <b/>
      <sz val="10"/>
      <color indexed="8"/>
      <name val="Arial"/>
      <family val="2"/>
    </font>
    <font>
      <u/>
      <sz val="12"/>
      <color theme="10"/>
      <name val="Calibri"/>
      <family val="2"/>
      <scheme val="minor"/>
    </font>
    <font>
      <u/>
      <sz val="12"/>
      <color theme="11"/>
      <name val="Calibri"/>
      <family val="2"/>
      <scheme val="minor"/>
    </font>
    <font>
      <sz val="11"/>
      <color theme="1"/>
      <name val="Calibri"/>
      <scheme val="minor"/>
    </font>
    <font>
      <sz val="18"/>
      <color theme="1"/>
      <name val="Calibri"/>
      <scheme val="minor"/>
    </font>
    <font>
      <sz val="20"/>
      <color theme="1"/>
      <name val="Calibri"/>
      <scheme val="minor"/>
    </font>
    <font>
      <b/>
      <sz val="12"/>
      <color indexed="8"/>
      <name val="Arial"/>
    </font>
    <font>
      <sz val="22"/>
      <color theme="1"/>
      <name val="Calibri"/>
      <scheme val="minor"/>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medium">
        <color auto="1"/>
      </left>
      <right/>
      <top/>
      <bottom/>
      <diagonal/>
    </border>
    <border>
      <left/>
      <right style="medium">
        <color auto="1"/>
      </right>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7">
    <xf numFmtId="0" fontId="0" fillId="0" borderId="0"/>
    <xf numFmtId="43" fontId="2" fillId="0" borderId="0" applyFont="0" applyFill="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lignment vertical="center"/>
    </xf>
    <xf numFmtId="164" fontId="0" fillId="0" borderId="0" xfId="0" applyNumberFormat="1" applyAlignment="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1" xfId="0" applyBorder="1"/>
    <xf numFmtId="0" fontId="0" fillId="0" borderId="2" xfId="0" applyBorder="1"/>
    <xf numFmtId="165" fontId="0" fillId="0" borderId="0" xfId="1" applyNumberFormat="1" applyFont="1" applyFill="1" applyBorder="1"/>
    <xf numFmtId="8" fontId="0" fillId="0" borderId="2" xfId="0" applyNumberFormat="1" applyBorder="1" applyAlignment="1">
      <alignment vertical="center" wrapText="1"/>
    </xf>
    <xf numFmtId="6" fontId="0" fillId="0" borderId="0" xfId="0" applyNumberFormat="1" applyBorder="1" applyAlignment="1">
      <alignment vertical="center" wrapText="1"/>
    </xf>
    <xf numFmtId="6" fontId="0" fillId="0" borderId="2" xfId="0" applyNumberFormat="1" applyBorder="1"/>
    <xf numFmtId="10" fontId="0" fillId="0" borderId="1" xfId="0" applyNumberFormat="1" applyBorder="1" applyAlignment="1">
      <alignment vertical="center" wrapText="1"/>
    </xf>
    <xf numFmtId="0" fontId="1" fillId="0" borderId="1" xfId="0" applyFont="1" applyBorder="1"/>
    <xf numFmtId="0" fontId="4" fillId="2" borderId="0" xfId="2" applyFont="1" applyFill="1" applyBorder="1" applyAlignment="1">
      <alignment horizontal="center" vertical="center"/>
    </xf>
    <xf numFmtId="0" fontId="5" fillId="2" borderId="0" xfId="2" applyFont="1" applyFill="1" applyBorder="1" applyAlignment="1">
      <alignment horizontal="center" vertical="center"/>
    </xf>
    <xf numFmtId="0" fontId="8" fillId="0" borderId="0" xfId="0" applyFont="1" applyBorder="1"/>
    <xf numFmtId="0" fontId="8" fillId="0" borderId="0" xfId="0" applyFont="1" applyBorder="1" applyAlignment="1">
      <alignment vertical="center" wrapText="1"/>
    </xf>
    <xf numFmtId="0" fontId="8" fillId="0" borderId="0" xfId="0" applyFont="1"/>
    <xf numFmtId="0" fontId="3" fillId="2" borderId="3" xfId="0" applyFont="1" applyFill="1" applyBorder="1" applyAlignment="1">
      <alignment horizontal="right" vertical="center" wrapText="1"/>
    </xf>
    <xf numFmtId="8" fontId="0" fillId="2" borderId="4" xfId="0" applyNumberFormat="1" applyFill="1" applyBorder="1"/>
    <xf numFmtId="6" fontId="0" fillId="2" borderId="3" xfId="0" applyNumberFormat="1" applyFill="1" applyBorder="1" applyAlignment="1">
      <alignment vertical="center" wrapText="1"/>
    </xf>
    <xf numFmtId="0" fontId="4" fillId="2" borderId="3" xfId="2" applyFont="1" applyFill="1" applyBorder="1" applyAlignment="1">
      <alignment horizontal="center" vertical="center"/>
    </xf>
    <xf numFmtId="6" fontId="1" fillId="0" borderId="6" xfId="0" applyNumberFormat="1" applyFont="1" applyBorder="1" applyAlignment="1">
      <alignment vertical="center" wrapText="1"/>
    </xf>
    <xf numFmtId="0" fontId="0" fillId="0" borderId="5" xfId="0" applyBorder="1"/>
    <xf numFmtId="0" fontId="8" fillId="0" borderId="6" xfId="0" applyFont="1" applyBorder="1"/>
    <xf numFmtId="6" fontId="0" fillId="0" borderId="7" xfId="0" applyNumberFormat="1" applyBorder="1"/>
    <xf numFmtId="0" fontId="0" fillId="2" borderId="0" xfId="0" applyFill="1" applyAlignment="1">
      <alignment vertical="center"/>
    </xf>
    <xf numFmtId="0" fontId="5"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4" fillId="0" borderId="10" xfId="2" applyFont="1" applyFill="1" applyBorder="1" applyAlignment="1">
      <alignment horizontal="left" indent="4"/>
    </xf>
    <xf numFmtId="165" fontId="0" fillId="0" borderId="11" xfId="1" applyNumberFormat="1" applyFont="1" applyFill="1" applyBorder="1"/>
    <xf numFmtId="0" fontId="5" fillId="0" borderId="10" xfId="2" applyFont="1" applyFill="1" applyBorder="1" applyAlignment="1">
      <alignment horizontal="left" indent="4"/>
    </xf>
    <xf numFmtId="0" fontId="5" fillId="2" borderId="10" xfId="2" applyFont="1" applyFill="1" applyBorder="1" applyAlignment="1">
      <alignment horizontal="left" vertical="center"/>
    </xf>
    <xf numFmtId="0" fontId="4" fillId="2" borderId="11" xfId="2" applyFont="1" applyFill="1" applyBorder="1" applyAlignment="1">
      <alignment horizontal="center" vertical="center"/>
    </xf>
    <xf numFmtId="6" fontId="0" fillId="0" borderId="11" xfId="0" applyNumberFormat="1" applyBorder="1" applyAlignment="1">
      <alignment vertical="center" wrapText="1"/>
    </xf>
    <xf numFmtId="6" fontId="0" fillId="0" borderId="11" xfId="0" applyNumberFormat="1" applyFill="1" applyBorder="1" applyAlignment="1">
      <alignment vertical="center" wrapText="1"/>
    </xf>
    <xf numFmtId="0" fontId="5" fillId="0" borderId="12" xfId="2" applyFont="1" applyFill="1" applyBorder="1" applyAlignment="1">
      <alignment horizontal="left" indent="4"/>
    </xf>
    <xf numFmtId="6" fontId="1" fillId="0" borderId="13" xfId="0" applyNumberFormat="1" applyFont="1" applyBorder="1" applyAlignment="1">
      <alignment vertical="center" wrapText="1"/>
    </xf>
    <xf numFmtId="0" fontId="5" fillId="2" borderId="8" xfId="2" applyFont="1" applyFill="1" applyBorder="1" applyAlignment="1">
      <alignment horizontal="left" indent="4"/>
    </xf>
    <xf numFmtId="6" fontId="0" fillId="2" borderId="9" xfId="0" applyNumberFormat="1" applyFill="1" applyBorder="1" applyAlignment="1">
      <alignment vertical="center" wrapText="1"/>
    </xf>
    <xf numFmtId="0" fontId="0" fillId="0" borderId="0" xfId="0" applyFill="1" applyAlignment="1">
      <alignment horizontal="center" vertical="center"/>
    </xf>
    <xf numFmtId="165" fontId="1" fillId="0" borderId="6" xfId="1" applyNumberFormat="1" applyFont="1" applyFill="1" applyBorder="1"/>
    <xf numFmtId="165" fontId="1" fillId="0" borderId="13" xfId="1" applyNumberFormat="1" applyFont="1" applyFill="1" applyBorder="1"/>
    <xf numFmtId="0" fontId="4" fillId="0" borderId="10" xfId="2" applyFont="1" applyFill="1" applyBorder="1" applyAlignment="1">
      <alignment horizontal="right"/>
    </xf>
    <xf numFmtId="0" fontId="12"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1" fillId="2" borderId="8"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9" xfId="2" applyFont="1" applyFill="1" applyBorder="1" applyAlignment="1">
      <alignment horizontal="center" vertical="center"/>
    </xf>
    <xf numFmtId="0" fontId="10" fillId="2" borderId="0" xfId="0" applyFont="1" applyFill="1" applyAlignment="1">
      <alignment horizontal="center" vertical="center"/>
    </xf>
  </cellXfs>
  <cellStyles count="17">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0"/>
  <sheetViews>
    <sheetView tabSelected="1" workbookViewId="0">
      <selection activeCell="H1" sqref="H1:L1"/>
    </sheetView>
  </sheetViews>
  <sheetFormatPr defaultColWidth="8.796875" defaultRowHeight="15.6" x14ac:dyDescent="0.3"/>
  <cols>
    <col min="1" max="1" width="29" bestFit="1" customWidth="1"/>
    <col min="2" max="5" width="16.296875" customWidth="1"/>
    <col min="8" max="8" width="29" bestFit="1" customWidth="1"/>
    <col min="9" max="12" width="16.296875" customWidth="1"/>
  </cols>
  <sheetData>
    <row r="1" spans="1:15" ht="145.94999999999999" customHeight="1" x14ac:dyDescent="0.3">
      <c r="A1" s="49" t="s">
        <v>56</v>
      </c>
      <c r="B1" s="50"/>
      <c r="C1" s="50"/>
      <c r="D1" s="50"/>
      <c r="E1" s="50"/>
      <c r="H1" s="49"/>
      <c r="I1" s="50"/>
      <c r="J1" s="50"/>
      <c r="K1" s="50"/>
      <c r="L1" s="50"/>
    </row>
    <row r="2" spans="1:15" ht="25.05" customHeight="1" x14ac:dyDescent="0.3">
      <c r="A2" s="29" t="s">
        <v>58</v>
      </c>
      <c r="B2" s="23"/>
      <c r="C2" s="23"/>
      <c r="D2" s="23"/>
      <c r="E2" s="30"/>
      <c r="H2" s="51" t="s">
        <v>57</v>
      </c>
      <c r="I2" s="52"/>
      <c r="J2" s="52"/>
      <c r="K2" s="52"/>
      <c r="L2" s="53"/>
      <c r="N2" s="28" t="s">
        <v>54</v>
      </c>
      <c r="O2" s="44">
        <v>5</v>
      </c>
    </row>
    <row r="3" spans="1:15" ht="25.05" customHeight="1" x14ac:dyDescent="0.3">
      <c r="A3" s="31" t="s">
        <v>32</v>
      </c>
      <c r="B3" s="16" t="s">
        <v>33</v>
      </c>
      <c r="C3" s="16" t="s">
        <v>34</v>
      </c>
      <c r="D3" s="16" t="s">
        <v>35</v>
      </c>
      <c r="E3" s="32" t="s">
        <v>36</v>
      </c>
      <c r="H3" s="31" t="s">
        <v>32</v>
      </c>
      <c r="I3" s="16" t="str">
        <f>B3</f>
        <v>Direct</v>
      </c>
      <c r="J3" s="16" t="str">
        <f t="shared" ref="J3:L3" si="0">C3</f>
        <v>Indirect</v>
      </c>
      <c r="K3" s="16" t="str">
        <f t="shared" si="0"/>
        <v>Induced</v>
      </c>
      <c r="L3" s="32" t="str">
        <f t="shared" si="0"/>
        <v>Total</v>
      </c>
    </row>
    <row r="4" spans="1:15" ht="25.05" customHeight="1" x14ac:dyDescent="0.3">
      <c r="A4" s="33" t="s">
        <v>37</v>
      </c>
      <c r="B4" s="9">
        <f t="shared" ref="B4:E8" si="1">SUM(B12,B20,B28,B36)</f>
        <v>16580048</v>
      </c>
      <c r="C4" s="9">
        <f t="shared" si="1"/>
        <v>2783933</v>
      </c>
      <c r="D4" s="9">
        <f t="shared" si="1"/>
        <v>3880510</v>
      </c>
      <c r="E4" s="34">
        <f t="shared" si="1"/>
        <v>23244490</v>
      </c>
      <c r="H4" s="47" t="str">
        <f>A4</f>
        <v>Employee Compensation</v>
      </c>
      <c r="I4" s="9">
        <f>B4/$O$2</f>
        <v>3316009.6</v>
      </c>
      <c r="J4" s="9">
        <f t="shared" ref="J4:L8" si="2">C4/$O$2</f>
        <v>556786.6</v>
      </c>
      <c r="K4" s="9">
        <f t="shared" si="2"/>
        <v>776102</v>
      </c>
      <c r="L4" s="34">
        <f t="shared" si="2"/>
        <v>4648898</v>
      </c>
    </row>
    <row r="5" spans="1:15" ht="25.05" customHeight="1" x14ac:dyDescent="0.3">
      <c r="A5" s="33" t="s">
        <v>38</v>
      </c>
      <c r="B5" s="9">
        <f t="shared" si="1"/>
        <v>11046712</v>
      </c>
      <c r="C5" s="9">
        <f t="shared" si="1"/>
        <v>1108129</v>
      </c>
      <c r="D5" s="9">
        <f t="shared" si="1"/>
        <v>716114</v>
      </c>
      <c r="E5" s="34">
        <f t="shared" si="1"/>
        <v>12870956</v>
      </c>
      <c r="H5" s="47" t="str">
        <f t="shared" ref="H5:H8" si="3">A5</f>
        <v>Proprietor Income</v>
      </c>
      <c r="I5" s="9">
        <f t="shared" ref="I5:I8" si="4">B5/$O$2</f>
        <v>2209342.4</v>
      </c>
      <c r="J5" s="9">
        <f t="shared" si="2"/>
        <v>221625.8</v>
      </c>
      <c r="K5" s="9">
        <f t="shared" si="2"/>
        <v>143222.79999999999</v>
      </c>
      <c r="L5" s="34">
        <f t="shared" si="2"/>
        <v>2574191.2000000002</v>
      </c>
    </row>
    <row r="6" spans="1:15" ht="25.05" customHeight="1" x14ac:dyDescent="0.3">
      <c r="A6" s="33" t="s">
        <v>39</v>
      </c>
      <c r="B6" s="9">
        <f t="shared" si="1"/>
        <v>8535679</v>
      </c>
      <c r="C6" s="9">
        <f t="shared" si="1"/>
        <v>3169492</v>
      </c>
      <c r="D6" s="9">
        <f t="shared" si="1"/>
        <v>4030728</v>
      </c>
      <c r="E6" s="34">
        <f t="shared" si="1"/>
        <v>15735899</v>
      </c>
      <c r="H6" s="47" t="str">
        <f t="shared" si="3"/>
        <v>Other Property Income</v>
      </c>
      <c r="I6" s="9">
        <f t="shared" si="4"/>
        <v>1707135.8</v>
      </c>
      <c r="J6" s="9">
        <f t="shared" si="2"/>
        <v>633898.4</v>
      </c>
      <c r="K6" s="9">
        <f t="shared" si="2"/>
        <v>806145.6</v>
      </c>
      <c r="L6" s="34">
        <f t="shared" si="2"/>
        <v>3147179.8</v>
      </c>
    </row>
    <row r="7" spans="1:15" ht="25.05" customHeight="1" x14ac:dyDescent="0.3">
      <c r="A7" s="33" t="s">
        <v>40</v>
      </c>
      <c r="B7" s="9">
        <f t="shared" si="1"/>
        <v>774693</v>
      </c>
      <c r="C7" s="9">
        <f t="shared" si="1"/>
        <v>1452567</v>
      </c>
      <c r="D7" s="9">
        <f t="shared" si="1"/>
        <v>1874569</v>
      </c>
      <c r="E7" s="34">
        <f t="shared" si="1"/>
        <v>2776119</v>
      </c>
      <c r="H7" s="47" t="str">
        <f t="shared" si="3"/>
        <v>Taxes</v>
      </c>
      <c r="I7" s="9">
        <f t="shared" si="4"/>
        <v>154938.6</v>
      </c>
      <c r="J7" s="9">
        <f t="shared" si="2"/>
        <v>290513.40000000002</v>
      </c>
      <c r="K7" s="9">
        <f t="shared" si="2"/>
        <v>374913.8</v>
      </c>
      <c r="L7" s="34">
        <f t="shared" si="2"/>
        <v>555223.80000000005</v>
      </c>
    </row>
    <row r="8" spans="1:15" ht="25.05" customHeight="1" x14ac:dyDescent="0.3">
      <c r="A8" s="35" t="s">
        <v>41</v>
      </c>
      <c r="B8" s="9">
        <f t="shared" si="1"/>
        <v>37577358</v>
      </c>
      <c r="C8" s="9">
        <f t="shared" si="1"/>
        <v>8216614</v>
      </c>
      <c r="D8" s="9">
        <f t="shared" si="1"/>
        <v>9664909</v>
      </c>
      <c r="E8" s="34">
        <f t="shared" si="1"/>
        <v>55458880</v>
      </c>
      <c r="H8" s="40" t="str">
        <f t="shared" si="3"/>
        <v>Total (Value Added)</v>
      </c>
      <c r="I8" s="45">
        <f t="shared" si="4"/>
        <v>7515471.5999999996</v>
      </c>
      <c r="J8" s="45">
        <f t="shared" si="2"/>
        <v>1643322.8</v>
      </c>
      <c r="K8" s="45">
        <f t="shared" si="2"/>
        <v>1932981.8</v>
      </c>
      <c r="L8" s="46">
        <f t="shared" si="2"/>
        <v>11091776</v>
      </c>
    </row>
    <row r="9" spans="1:15" ht="25.05" customHeight="1" x14ac:dyDescent="0.3">
      <c r="A9" s="29"/>
      <c r="B9" s="23"/>
      <c r="C9" s="23"/>
      <c r="D9" s="23"/>
      <c r="E9" s="30"/>
    </row>
    <row r="10" spans="1:15" ht="25.05" customHeight="1" x14ac:dyDescent="0.3">
      <c r="A10" s="36" t="s">
        <v>59</v>
      </c>
      <c r="B10" s="15"/>
      <c r="C10" s="15"/>
      <c r="D10" s="15"/>
      <c r="E10" s="37"/>
    </row>
    <row r="11" spans="1:15" ht="25.05" customHeight="1" x14ac:dyDescent="0.3">
      <c r="A11" s="31" t="s">
        <v>32</v>
      </c>
      <c r="B11" s="16" t="s">
        <v>33</v>
      </c>
      <c r="C11" s="16" t="s">
        <v>34</v>
      </c>
      <c r="D11" s="16" t="s">
        <v>35</v>
      </c>
      <c r="E11" s="32" t="s">
        <v>36</v>
      </c>
    </row>
    <row r="12" spans="1:15" ht="25.05" customHeight="1" x14ac:dyDescent="0.3">
      <c r="A12" s="33" t="s">
        <v>37</v>
      </c>
      <c r="B12" s="11">
        <v>5430561</v>
      </c>
      <c r="C12" s="11">
        <v>330673</v>
      </c>
      <c r="D12" s="11">
        <v>1476958</v>
      </c>
      <c r="E12" s="38">
        <v>7238192</v>
      </c>
    </row>
    <row r="13" spans="1:15" ht="25.05" customHeight="1" x14ac:dyDescent="0.3">
      <c r="A13" s="33" t="s">
        <v>38</v>
      </c>
      <c r="B13" s="11">
        <v>5945039</v>
      </c>
      <c r="C13" s="11">
        <v>339780</v>
      </c>
      <c r="D13" s="11">
        <v>272764</v>
      </c>
      <c r="E13" s="38">
        <v>6557583</v>
      </c>
    </row>
    <row r="14" spans="1:15" ht="25.05" customHeight="1" x14ac:dyDescent="0.3">
      <c r="A14" s="33" t="s">
        <v>39</v>
      </c>
      <c r="B14" s="11">
        <v>4495054</v>
      </c>
      <c r="C14" s="11">
        <v>412980</v>
      </c>
      <c r="D14" s="11">
        <v>1531943</v>
      </c>
      <c r="E14" s="38">
        <v>6439977</v>
      </c>
    </row>
    <row r="15" spans="1:15" ht="25.05" customHeight="1" x14ac:dyDescent="0.3">
      <c r="A15" s="33" t="s">
        <v>40</v>
      </c>
      <c r="B15" s="11">
        <v>98394</v>
      </c>
      <c r="C15" s="11">
        <v>395901</v>
      </c>
      <c r="D15" s="11">
        <v>1232913</v>
      </c>
      <c r="E15" s="39">
        <v>401499</v>
      </c>
    </row>
    <row r="16" spans="1:15" ht="25.05" customHeight="1" x14ac:dyDescent="0.3">
      <c r="A16" s="40" t="s">
        <v>41</v>
      </c>
      <c r="B16" s="24">
        <v>16609273</v>
      </c>
      <c r="C16" s="24">
        <v>1181827</v>
      </c>
      <c r="D16" s="24">
        <v>3677566</v>
      </c>
      <c r="E16" s="41">
        <v>21468665</v>
      </c>
    </row>
    <row r="17" spans="1:5" ht="25.05" customHeight="1" x14ac:dyDescent="0.3">
      <c r="A17" s="31"/>
      <c r="B17" s="15"/>
      <c r="C17" s="15"/>
      <c r="D17" s="15"/>
      <c r="E17" s="37"/>
    </row>
    <row r="18" spans="1:5" ht="25.05" customHeight="1" x14ac:dyDescent="0.3">
      <c r="A18" s="36" t="s">
        <v>52</v>
      </c>
      <c r="B18" s="15"/>
      <c r="C18" s="15"/>
      <c r="D18" s="15"/>
      <c r="E18" s="37"/>
    </row>
    <row r="19" spans="1:5" ht="25.05" customHeight="1" x14ac:dyDescent="0.3">
      <c r="A19" s="31" t="s">
        <v>32</v>
      </c>
      <c r="B19" s="16" t="s">
        <v>33</v>
      </c>
      <c r="C19" s="16" t="s">
        <v>34</v>
      </c>
      <c r="D19" s="16" t="s">
        <v>35</v>
      </c>
      <c r="E19" s="32" t="s">
        <v>36</v>
      </c>
    </row>
    <row r="20" spans="1:5" ht="25.05" customHeight="1" x14ac:dyDescent="0.3">
      <c r="A20" s="33" t="s">
        <v>37</v>
      </c>
      <c r="B20" s="11">
        <v>2776462</v>
      </c>
      <c r="C20" s="11">
        <v>620750</v>
      </c>
      <c r="D20" s="11">
        <v>592902</v>
      </c>
      <c r="E20" s="38">
        <v>3990113</v>
      </c>
    </row>
    <row r="21" spans="1:5" ht="25.05" customHeight="1" x14ac:dyDescent="0.3">
      <c r="A21" s="33" t="s">
        <v>38</v>
      </c>
      <c r="B21" s="11">
        <v>1215034</v>
      </c>
      <c r="C21" s="11">
        <v>189956</v>
      </c>
      <c r="D21" s="11">
        <v>109359</v>
      </c>
      <c r="E21" s="38">
        <v>1514349</v>
      </c>
    </row>
    <row r="22" spans="1:5" ht="25.05" customHeight="1" x14ac:dyDescent="0.3">
      <c r="A22" s="33" t="s">
        <v>39</v>
      </c>
      <c r="B22" s="11">
        <v>1431498</v>
      </c>
      <c r="C22" s="11">
        <v>717484</v>
      </c>
      <c r="D22" s="11">
        <v>616450</v>
      </c>
      <c r="E22" s="38">
        <v>2765432</v>
      </c>
    </row>
    <row r="23" spans="1:5" ht="25.05" customHeight="1" x14ac:dyDescent="0.3">
      <c r="A23" s="33" t="s">
        <v>40</v>
      </c>
      <c r="B23" s="11">
        <v>184633</v>
      </c>
      <c r="C23" s="11">
        <v>292838</v>
      </c>
      <c r="D23" s="11">
        <v>158256</v>
      </c>
      <c r="E23" s="38">
        <v>635727</v>
      </c>
    </row>
    <row r="24" spans="1:5" ht="25.05" customHeight="1" x14ac:dyDescent="0.3">
      <c r="A24" s="40" t="s">
        <v>41</v>
      </c>
      <c r="B24" s="24">
        <v>5607627</v>
      </c>
      <c r="C24" s="24">
        <v>1821028</v>
      </c>
      <c r="D24" s="24">
        <v>1476967</v>
      </c>
      <c r="E24" s="41">
        <v>8905622</v>
      </c>
    </row>
    <row r="25" spans="1:5" ht="25.05" customHeight="1" x14ac:dyDescent="0.3">
      <c r="A25" s="42"/>
      <c r="B25" s="22"/>
      <c r="C25" s="22"/>
      <c r="D25" s="22"/>
      <c r="E25" s="43"/>
    </row>
    <row r="26" spans="1:5" ht="25.05" customHeight="1" x14ac:dyDescent="0.3">
      <c r="A26" s="36" t="s">
        <v>50</v>
      </c>
      <c r="B26" s="15"/>
      <c r="C26" s="15"/>
      <c r="D26" s="15"/>
      <c r="E26" s="37"/>
    </row>
    <row r="27" spans="1:5" ht="25.05" customHeight="1" x14ac:dyDescent="0.3">
      <c r="A27" s="31" t="s">
        <v>32</v>
      </c>
      <c r="B27" s="16" t="s">
        <v>33</v>
      </c>
      <c r="C27" s="16" t="s">
        <v>34</v>
      </c>
      <c r="D27" s="16" t="s">
        <v>35</v>
      </c>
      <c r="E27" s="32" t="s">
        <v>36</v>
      </c>
    </row>
    <row r="28" spans="1:5" ht="25.05" customHeight="1" x14ac:dyDescent="0.3">
      <c r="A28" s="33" t="s">
        <v>37</v>
      </c>
      <c r="B28" s="11">
        <v>5613145</v>
      </c>
      <c r="C28" s="11">
        <v>1226525</v>
      </c>
      <c r="D28" s="11">
        <v>1213513</v>
      </c>
      <c r="E28" s="38">
        <v>8053183</v>
      </c>
    </row>
    <row r="29" spans="1:5" ht="25.05" customHeight="1" x14ac:dyDescent="0.3">
      <c r="A29" s="33" t="s">
        <v>38</v>
      </c>
      <c r="B29" s="11">
        <v>2605542</v>
      </c>
      <c r="C29" s="11">
        <v>387135</v>
      </c>
      <c r="D29" s="11">
        <v>223844</v>
      </c>
      <c r="E29" s="38">
        <v>3216521</v>
      </c>
    </row>
    <row r="30" spans="1:5" ht="25.05" customHeight="1" x14ac:dyDescent="0.3">
      <c r="A30" s="33" t="s">
        <v>39</v>
      </c>
      <c r="B30" s="11">
        <v>1749118</v>
      </c>
      <c r="C30" s="11">
        <v>1364716</v>
      </c>
      <c r="D30" s="11">
        <v>1261557</v>
      </c>
      <c r="E30" s="38">
        <v>4375391</v>
      </c>
    </row>
    <row r="31" spans="1:5" ht="25.05" customHeight="1" x14ac:dyDescent="0.3">
      <c r="A31" s="33" t="s">
        <v>40</v>
      </c>
      <c r="B31" s="11">
        <v>329605</v>
      </c>
      <c r="C31" s="11">
        <v>511193</v>
      </c>
      <c r="D31" s="11">
        <v>323979</v>
      </c>
      <c r="E31" s="38">
        <v>1164777</v>
      </c>
    </row>
    <row r="32" spans="1:5" ht="25.05" customHeight="1" x14ac:dyDescent="0.3">
      <c r="A32" s="35" t="s">
        <v>41</v>
      </c>
      <c r="B32" s="24">
        <v>10297411</v>
      </c>
      <c r="C32" s="24">
        <v>3489569</v>
      </c>
      <c r="D32" s="24">
        <v>3022893</v>
      </c>
      <c r="E32" s="41">
        <v>16809872</v>
      </c>
    </row>
    <row r="33" spans="1:5" ht="25.05" customHeight="1" x14ac:dyDescent="0.3">
      <c r="A33" s="42"/>
      <c r="B33" s="22"/>
      <c r="C33" s="22"/>
      <c r="D33" s="22"/>
      <c r="E33" s="43"/>
    </row>
    <row r="34" spans="1:5" ht="25.05" customHeight="1" x14ac:dyDescent="0.3">
      <c r="A34" s="36" t="s">
        <v>51</v>
      </c>
      <c r="B34" s="16"/>
      <c r="C34" s="16"/>
      <c r="D34" s="16"/>
      <c r="E34" s="32"/>
    </row>
    <row r="35" spans="1:5" ht="25.05" customHeight="1" x14ac:dyDescent="0.3">
      <c r="A35" s="31" t="s">
        <v>32</v>
      </c>
      <c r="B35" s="16" t="s">
        <v>33</v>
      </c>
      <c r="C35" s="16" t="s">
        <v>34</v>
      </c>
      <c r="D35" s="16" t="s">
        <v>35</v>
      </c>
      <c r="E35" s="32" t="s">
        <v>36</v>
      </c>
    </row>
    <row r="36" spans="1:5" ht="25.05" customHeight="1" x14ac:dyDescent="0.3">
      <c r="A36" s="33" t="s">
        <v>37</v>
      </c>
      <c r="B36" s="11">
        <v>2759880</v>
      </c>
      <c r="C36" s="11">
        <v>605985</v>
      </c>
      <c r="D36" s="11">
        <v>597137</v>
      </c>
      <c r="E36" s="38">
        <v>3963002</v>
      </c>
    </row>
    <row r="37" spans="1:5" ht="25.05" customHeight="1" x14ac:dyDescent="0.3">
      <c r="A37" s="33" t="s">
        <v>38</v>
      </c>
      <c r="B37" s="11">
        <v>1281097</v>
      </c>
      <c r="C37" s="11">
        <v>191258</v>
      </c>
      <c r="D37" s="11">
        <v>110147</v>
      </c>
      <c r="E37" s="38">
        <v>1582503</v>
      </c>
    </row>
    <row r="38" spans="1:5" ht="25.05" customHeight="1" x14ac:dyDescent="0.3">
      <c r="A38" s="33" t="s">
        <v>39</v>
      </c>
      <c r="B38" s="11">
        <v>860009</v>
      </c>
      <c r="C38" s="11">
        <v>674312</v>
      </c>
      <c r="D38" s="11">
        <v>620778</v>
      </c>
      <c r="E38" s="38">
        <v>2155099</v>
      </c>
    </row>
    <row r="39" spans="1:5" ht="25.05" customHeight="1" x14ac:dyDescent="0.3">
      <c r="A39" s="33" t="s">
        <v>40</v>
      </c>
      <c r="B39" s="11">
        <v>162061</v>
      </c>
      <c r="C39" s="11">
        <v>252635</v>
      </c>
      <c r="D39" s="11">
        <v>159421</v>
      </c>
      <c r="E39" s="38">
        <v>574116</v>
      </c>
    </row>
    <row r="40" spans="1:5" ht="25.05" customHeight="1" x14ac:dyDescent="0.3">
      <c r="A40" s="40" t="s">
        <v>41</v>
      </c>
      <c r="B40" s="24">
        <v>5063047</v>
      </c>
      <c r="C40" s="24">
        <v>1724190</v>
      </c>
      <c r="D40" s="24">
        <v>1487483</v>
      </c>
      <c r="E40" s="41">
        <v>8274721</v>
      </c>
    </row>
  </sheetData>
  <mergeCells count="3">
    <mergeCell ref="A1:E1"/>
    <mergeCell ref="H1:L1"/>
    <mergeCell ref="H2:L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sqref="A1:C1"/>
    </sheetView>
  </sheetViews>
  <sheetFormatPr defaultColWidth="11.19921875" defaultRowHeight="15.6" x14ac:dyDescent="0.3"/>
  <cols>
    <col min="1" max="1" width="8.796875"/>
    <col min="2" max="2" width="75.5" style="19" customWidth="1"/>
    <col min="3" max="3" width="15.19921875" customWidth="1"/>
  </cols>
  <sheetData>
    <row r="1" spans="1:3" ht="88.95" customHeight="1" x14ac:dyDescent="0.3">
      <c r="A1" s="54" t="s">
        <v>53</v>
      </c>
      <c r="B1" s="54"/>
      <c r="C1" s="54"/>
    </row>
    <row r="2" spans="1:3" x14ac:dyDescent="0.3">
      <c r="A2" s="14" t="s">
        <v>60</v>
      </c>
      <c r="B2" s="17"/>
      <c r="C2" s="8"/>
    </row>
    <row r="3" spans="1:3" x14ac:dyDescent="0.3">
      <c r="A3" s="13">
        <v>0.91369999999999996</v>
      </c>
      <c r="B3" s="18" t="s">
        <v>46</v>
      </c>
      <c r="C3" s="10">
        <v>1104592.5</v>
      </c>
    </row>
    <row r="4" spans="1:3" x14ac:dyDescent="0.3">
      <c r="A4" s="13">
        <v>0.6</v>
      </c>
      <c r="B4" s="18" t="s">
        <v>43</v>
      </c>
      <c r="C4" s="10">
        <v>14799614.640000001</v>
      </c>
    </row>
    <row r="5" spans="1:3" x14ac:dyDescent="0.3">
      <c r="A5" s="13">
        <v>0.6</v>
      </c>
      <c r="B5" s="18" t="s">
        <v>44</v>
      </c>
      <c r="C5" s="10">
        <v>27862085.039999999</v>
      </c>
    </row>
    <row r="6" spans="1:3" x14ac:dyDescent="0.3">
      <c r="A6" s="13">
        <v>0.34560000000000002</v>
      </c>
      <c r="B6" s="18" t="s">
        <v>42</v>
      </c>
      <c r="C6" s="10">
        <v>3120989.81</v>
      </c>
    </row>
    <row r="7" spans="1:3" x14ac:dyDescent="0.3">
      <c r="A7" s="7"/>
      <c r="B7" s="20" t="s">
        <v>45</v>
      </c>
      <c r="C7" s="21">
        <f>SUM(C3:C6)</f>
        <v>46887281.990000002</v>
      </c>
    </row>
    <row r="8" spans="1:3" x14ac:dyDescent="0.3">
      <c r="A8" s="7"/>
      <c r="B8" s="17"/>
      <c r="C8" s="8"/>
    </row>
    <row r="9" spans="1:3" x14ac:dyDescent="0.3">
      <c r="A9" s="7"/>
      <c r="B9" s="17"/>
      <c r="C9" s="8"/>
    </row>
    <row r="10" spans="1:3" x14ac:dyDescent="0.3">
      <c r="A10" s="25"/>
      <c r="B10" s="26"/>
      <c r="C10" s="27"/>
    </row>
    <row r="11" spans="1:3" x14ac:dyDescent="0.3">
      <c r="A11" s="14" t="s">
        <v>61</v>
      </c>
      <c r="B11" s="17"/>
      <c r="C11" s="12"/>
    </row>
    <row r="12" spans="1:3" x14ac:dyDescent="0.3">
      <c r="A12" s="13">
        <v>0.99980000000000002</v>
      </c>
      <c r="B12" s="18" t="s">
        <v>47</v>
      </c>
      <c r="C12" s="10">
        <v>16500000</v>
      </c>
    </row>
    <row r="13" spans="1:3" x14ac:dyDescent="0.3">
      <c r="A13" s="13">
        <v>0.99329999999999996</v>
      </c>
      <c r="B13" s="18" t="s">
        <v>48</v>
      </c>
      <c r="C13" s="10">
        <v>140000</v>
      </c>
    </row>
    <row r="14" spans="1:3" x14ac:dyDescent="0.3">
      <c r="A14" s="7"/>
      <c r="B14" s="20" t="s">
        <v>45</v>
      </c>
      <c r="C14" s="21">
        <f>SUM(C12:C13)</f>
        <v>16640000</v>
      </c>
    </row>
    <row r="15" spans="1:3" x14ac:dyDescent="0.3">
      <c r="A15" s="7"/>
      <c r="B15" s="17"/>
      <c r="C15" s="8"/>
    </row>
    <row r="16" spans="1:3" x14ac:dyDescent="0.3">
      <c r="A16" s="7"/>
      <c r="B16" s="17"/>
      <c r="C16" s="12"/>
    </row>
    <row r="17" spans="1:3" x14ac:dyDescent="0.3">
      <c r="A17" s="7"/>
      <c r="B17" s="17"/>
      <c r="C17" s="12"/>
    </row>
    <row r="18" spans="1:3" x14ac:dyDescent="0.3">
      <c r="A18" s="7"/>
      <c r="B18" s="17"/>
      <c r="C18" s="12"/>
    </row>
    <row r="19" spans="1:3" x14ac:dyDescent="0.3">
      <c r="A19" s="25"/>
      <c r="B19" s="26"/>
      <c r="C19" s="27"/>
    </row>
    <row r="20" spans="1:3" x14ac:dyDescent="0.3">
      <c r="A20" s="14" t="s">
        <v>62</v>
      </c>
      <c r="B20" s="17"/>
      <c r="C20" s="8"/>
    </row>
    <row r="21" spans="1:3" x14ac:dyDescent="0.3">
      <c r="A21" s="13">
        <v>0.99980000000000002</v>
      </c>
      <c r="B21" s="18" t="s">
        <v>47</v>
      </c>
      <c r="C21" s="10">
        <v>27825422.25</v>
      </c>
    </row>
    <row r="22" spans="1:3" x14ac:dyDescent="0.3">
      <c r="A22" s="13">
        <v>0.40410000000000001</v>
      </c>
      <c r="B22" s="18" t="s">
        <v>49</v>
      </c>
      <c r="C22" s="10">
        <v>9275140.75</v>
      </c>
    </row>
    <row r="23" spans="1:3" x14ac:dyDescent="0.3">
      <c r="A23" s="7"/>
      <c r="B23" s="20" t="s">
        <v>45</v>
      </c>
      <c r="C23" s="21">
        <f>SUM(C21:C22)</f>
        <v>37100563</v>
      </c>
    </row>
    <row r="24" spans="1:3" x14ac:dyDescent="0.3">
      <c r="A24" s="7"/>
      <c r="B24" s="17"/>
      <c r="C24" s="8"/>
    </row>
    <row r="25" spans="1:3" x14ac:dyDescent="0.3">
      <c r="A25" s="7"/>
      <c r="B25" s="17"/>
      <c r="C25" s="8"/>
    </row>
    <row r="26" spans="1:3" x14ac:dyDescent="0.3">
      <c r="A26" s="7"/>
      <c r="B26" s="17"/>
      <c r="C26" s="8"/>
    </row>
    <row r="27" spans="1:3" x14ac:dyDescent="0.3">
      <c r="A27" s="7"/>
      <c r="B27" s="17"/>
      <c r="C27" s="8"/>
    </row>
    <row r="28" spans="1:3" x14ac:dyDescent="0.3">
      <c r="A28" s="25"/>
      <c r="B28" s="26"/>
      <c r="C28" s="27"/>
    </row>
    <row r="29" spans="1:3" x14ac:dyDescent="0.3">
      <c r="A29" s="14" t="s">
        <v>63</v>
      </c>
      <c r="B29" s="17"/>
      <c r="C29" s="8"/>
    </row>
    <row r="30" spans="1:3" x14ac:dyDescent="0.3">
      <c r="A30" s="14"/>
      <c r="B30" s="17"/>
      <c r="C30" s="8"/>
    </row>
    <row r="31" spans="1:3" x14ac:dyDescent="0.3">
      <c r="A31" s="13">
        <v>0.99980000000000002</v>
      </c>
      <c r="B31" s="18" t="s">
        <v>47</v>
      </c>
      <c r="C31" s="10">
        <v>13424577.75</v>
      </c>
    </row>
    <row r="32" spans="1:3" x14ac:dyDescent="0.3">
      <c r="A32" s="13">
        <v>0.40410000000000001</v>
      </c>
      <c r="B32" s="18" t="s">
        <v>49</v>
      </c>
      <c r="C32" s="10">
        <v>4474859.25</v>
      </c>
    </row>
    <row r="33" spans="1:3" x14ac:dyDescent="0.3">
      <c r="A33" s="7"/>
      <c r="B33" s="20" t="s">
        <v>45</v>
      </c>
      <c r="C33" s="21">
        <f>SUM(C31:C32)</f>
        <v>17899437</v>
      </c>
    </row>
    <row r="34" spans="1:3" x14ac:dyDescent="0.3">
      <c r="A34" s="7"/>
      <c r="B34" s="17"/>
      <c r="C34" s="8"/>
    </row>
    <row r="35" spans="1:3" x14ac:dyDescent="0.3">
      <c r="A35" s="7"/>
      <c r="B35" s="17"/>
      <c r="C35" s="8"/>
    </row>
    <row r="36" spans="1:3" x14ac:dyDescent="0.3">
      <c r="A36" s="7"/>
      <c r="B36" s="17"/>
      <c r="C36" s="8"/>
    </row>
    <row r="37" spans="1:3" x14ac:dyDescent="0.3">
      <c r="A37" s="25"/>
      <c r="B37" s="26"/>
      <c r="C37" s="27"/>
    </row>
  </sheetData>
  <mergeCells count="1">
    <mergeCell ref="A1:C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zoomScaleNormal="85" zoomScalePageLayoutView="85" workbookViewId="0">
      <selection activeCell="C3" sqref="C3"/>
    </sheetView>
  </sheetViews>
  <sheetFormatPr defaultColWidth="10.796875" defaultRowHeight="15.6" x14ac:dyDescent="0.3"/>
  <cols>
    <col min="1" max="2" width="10.796875" style="2"/>
    <col min="3" max="3" width="49" style="2" customWidth="1"/>
    <col min="4" max="4" width="70.796875" style="1" customWidth="1"/>
    <col min="5" max="7" width="21.296875" style="2" customWidth="1"/>
    <col min="8" max="16384" width="10.796875" style="2"/>
  </cols>
  <sheetData>
    <row r="1" spans="1:7" ht="94.05" customHeight="1" x14ac:dyDescent="0.3">
      <c r="A1" s="48" t="s">
        <v>55</v>
      </c>
      <c r="B1" s="48"/>
      <c r="C1" s="48"/>
      <c r="D1" s="48"/>
      <c r="E1" s="48"/>
      <c r="F1" s="48"/>
      <c r="G1" s="48"/>
    </row>
    <row r="2" spans="1:7" ht="52.05" customHeight="1" x14ac:dyDescent="0.3">
      <c r="A2" s="4" t="s">
        <v>0</v>
      </c>
      <c r="B2" s="5" t="s">
        <v>1</v>
      </c>
      <c r="C2" s="5" t="s">
        <v>2</v>
      </c>
      <c r="D2" s="6" t="s">
        <v>3</v>
      </c>
      <c r="E2" s="5" t="s">
        <v>4</v>
      </c>
      <c r="F2" s="5" t="s">
        <v>30</v>
      </c>
      <c r="G2" s="5" t="s">
        <v>31</v>
      </c>
    </row>
    <row r="3" spans="1:7" ht="94.05" customHeight="1" x14ac:dyDescent="0.3">
      <c r="A3" s="2">
        <v>18.100000000000001</v>
      </c>
      <c r="B3" s="2" t="s">
        <v>5</v>
      </c>
      <c r="C3" s="2" t="s">
        <v>6</v>
      </c>
      <c r="D3" s="1" t="s">
        <v>7</v>
      </c>
      <c r="E3" s="3">
        <v>15485000</v>
      </c>
      <c r="F3" s="3">
        <v>13587193.261268776</v>
      </c>
      <c r="G3" s="3">
        <v>14608853.753503716</v>
      </c>
    </row>
    <row r="4" spans="1:7" ht="103.95" customHeight="1" x14ac:dyDescent="0.3">
      <c r="A4" s="2">
        <v>20</v>
      </c>
      <c r="B4" s="2" t="s">
        <v>5</v>
      </c>
      <c r="C4" s="2" t="s">
        <v>8</v>
      </c>
      <c r="D4" s="1" t="s">
        <v>9</v>
      </c>
      <c r="E4" s="3">
        <v>15661101.000000002</v>
      </c>
      <c r="F4" s="3">
        <v>8632951.3078785203</v>
      </c>
      <c r="G4" s="3">
        <v>11649218.15721634</v>
      </c>
    </row>
    <row r="5" spans="1:7" ht="49.05" customHeight="1" x14ac:dyDescent="0.3">
      <c r="A5" s="2">
        <v>21</v>
      </c>
      <c r="B5" s="2" t="s">
        <v>5</v>
      </c>
      <c r="C5" s="2" t="s">
        <v>10</v>
      </c>
      <c r="D5" s="1" t="s">
        <v>11</v>
      </c>
      <c r="E5" s="3">
        <v>1227325</v>
      </c>
      <c r="F5" s="3">
        <v>1109512.9487291467</v>
      </c>
      <c r="G5" s="3">
        <v>1174224.5970402488</v>
      </c>
    </row>
    <row r="6" spans="1:7" ht="49.05" customHeight="1" x14ac:dyDescent="0.3">
      <c r="A6" s="2">
        <v>22</v>
      </c>
      <c r="B6" s="2" t="s">
        <v>5</v>
      </c>
      <c r="C6" s="2" t="s">
        <v>12</v>
      </c>
      <c r="D6" s="1" t="s">
        <v>13</v>
      </c>
      <c r="E6" s="3">
        <v>12263296</v>
      </c>
      <c r="F6" s="3">
        <v>11086130.980871692</v>
      </c>
      <c r="G6" s="3">
        <v>11732722.631727777</v>
      </c>
    </row>
    <row r="7" spans="1:7" ht="49.05" customHeight="1" x14ac:dyDescent="0.3">
      <c r="A7" s="2">
        <v>23</v>
      </c>
      <c r="B7" s="2" t="s">
        <v>5</v>
      </c>
      <c r="C7" s="2" t="s">
        <v>14</v>
      </c>
      <c r="D7" s="1" t="s">
        <v>15</v>
      </c>
      <c r="E7" s="3">
        <v>2250560</v>
      </c>
      <c r="F7" s="3">
        <v>2034526.6835531485</v>
      </c>
      <c r="G7" s="3">
        <v>2153189.178998963</v>
      </c>
    </row>
    <row r="8" spans="1:7" ht="49.05" customHeight="1" x14ac:dyDescent="0.3">
      <c r="A8" s="2">
        <v>24</v>
      </c>
      <c r="B8" s="2" t="s">
        <v>5</v>
      </c>
      <c r="C8" s="2" t="s">
        <v>16</v>
      </c>
      <c r="D8" s="1" t="s">
        <v>17</v>
      </c>
      <c r="E8" s="3">
        <v>4940728.2</v>
      </c>
      <c r="F8" s="3">
        <v>4070129.3019164177</v>
      </c>
      <c r="G8" s="3">
        <v>4529371.2473668121</v>
      </c>
    </row>
    <row r="9" spans="1:7" ht="49.05" customHeight="1" x14ac:dyDescent="0.3">
      <c r="A9" s="2">
        <v>32</v>
      </c>
      <c r="B9" s="2" t="s">
        <v>18</v>
      </c>
      <c r="C9" s="2" t="s">
        <v>19</v>
      </c>
      <c r="D9" s="1" t="s">
        <v>20</v>
      </c>
      <c r="E9" s="3">
        <v>16500000</v>
      </c>
      <c r="F9" s="3">
        <v>14916149.88208577</v>
      </c>
      <c r="G9" s="3">
        <v>15786124.988217551</v>
      </c>
    </row>
    <row r="10" spans="1:7" ht="49.05" customHeight="1" x14ac:dyDescent="0.3">
      <c r="A10" s="2">
        <v>33</v>
      </c>
      <c r="B10" s="2" t="s">
        <v>18</v>
      </c>
      <c r="C10" s="2" t="s">
        <v>21</v>
      </c>
      <c r="D10" s="1" t="s">
        <v>22</v>
      </c>
      <c r="E10" s="3">
        <v>140000</v>
      </c>
      <c r="F10" s="3">
        <v>130841.1214953271</v>
      </c>
      <c r="G10" s="3">
        <v>135922.33009708737</v>
      </c>
    </row>
    <row r="11" spans="1:7" ht="49.05" customHeight="1" x14ac:dyDescent="0.3">
      <c r="A11" s="2">
        <v>33</v>
      </c>
      <c r="B11" s="2" t="s">
        <v>18</v>
      </c>
      <c r="C11" s="2" t="s">
        <v>23</v>
      </c>
      <c r="D11" s="1" t="s">
        <v>24</v>
      </c>
      <c r="E11" s="3">
        <v>640000</v>
      </c>
      <c r="F11" s="3">
        <v>578565.81360817538</v>
      </c>
      <c r="G11" s="3">
        <v>612310.30257328681</v>
      </c>
    </row>
    <row r="12" spans="1:7" ht="66" customHeight="1" x14ac:dyDescent="0.3">
      <c r="A12" s="2">
        <v>51</v>
      </c>
      <c r="B12" s="2" t="s">
        <v>25</v>
      </c>
      <c r="C12" s="2" t="s">
        <v>26</v>
      </c>
      <c r="D12" s="1" t="s">
        <v>27</v>
      </c>
      <c r="E12" s="3">
        <v>37100563</v>
      </c>
      <c r="F12" s="3">
        <v>33539245.964713074</v>
      </c>
      <c r="G12" s="3">
        <v>35495401.494014516</v>
      </c>
    </row>
    <row r="13" spans="1:7" ht="64.95" customHeight="1" x14ac:dyDescent="0.3">
      <c r="A13" s="2">
        <v>51</v>
      </c>
      <c r="B13" s="2" t="s">
        <v>25</v>
      </c>
      <c r="C13" s="2" t="s">
        <v>28</v>
      </c>
      <c r="D13" s="1" t="s">
        <v>29</v>
      </c>
      <c r="E13" s="3">
        <v>17899437</v>
      </c>
      <c r="F13" s="3">
        <v>16181253.642239496</v>
      </c>
      <c r="G13" s="3">
        <v>17125015.133377321</v>
      </c>
    </row>
    <row r="14" spans="1:7" x14ac:dyDescent="0.3">
      <c r="E14" s="3"/>
      <c r="F14" s="3"/>
      <c r="G14" s="3"/>
    </row>
    <row r="15" spans="1:7" x14ac:dyDescent="0.3">
      <c r="E15" s="3"/>
      <c r="F15" s="3"/>
      <c r="G15" s="3"/>
    </row>
    <row r="16" spans="1:7" x14ac:dyDescent="0.3">
      <c r="E16" s="3"/>
      <c r="F16" s="3"/>
      <c r="G16" s="3"/>
    </row>
    <row r="17" spans="5:7" x14ac:dyDescent="0.3">
      <c r="E17" s="3"/>
      <c r="F17" s="3"/>
      <c r="G17" s="3"/>
    </row>
    <row r="18" spans="5:7" x14ac:dyDescent="0.3">
      <c r="E18" s="3"/>
      <c r="F18" s="3"/>
      <c r="G18" s="3"/>
    </row>
    <row r="19" spans="5:7" x14ac:dyDescent="0.3">
      <c r="E19" s="3"/>
      <c r="F19" s="3"/>
      <c r="G19" s="3"/>
    </row>
    <row r="20" spans="5:7" x14ac:dyDescent="0.3">
      <c r="E20" s="3"/>
      <c r="F20" s="3"/>
      <c r="G20" s="3"/>
    </row>
    <row r="21" spans="5:7" x14ac:dyDescent="0.3">
      <c r="E21" s="3"/>
      <c r="F21" s="3"/>
      <c r="G21" s="3"/>
    </row>
    <row r="22" spans="5:7" x14ac:dyDescent="0.3">
      <c r="E22" s="3"/>
      <c r="F22" s="3"/>
      <c r="G22" s="3"/>
    </row>
    <row r="23" spans="5:7" x14ac:dyDescent="0.3">
      <c r="E23" s="3"/>
      <c r="F23" s="3"/>
      <c r="G23" s="3"/>
    </row>
    <row r="24" spans="5:7" x14ac:dyDescent="0.3">
      <c r="E24" s="3"/>
      <c r="F24" s="3"/>
      <c r="G24" s="3"/>
    </row>
    <row r="25" spans="5:7" x14ac:dyDescent="0.3">
      <c r="E25" s="3"/>
      <c r="F25" s="3"/>
      <c r="G25" s="3"/>
    </row>
  </sheetData>
  <autoFilter ref="A2:G181"/>
  <mergeCells count="1">
    <mergeCell ref="A1:G1"/>
  </mergeCell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ta_x0020_2 xmlns="c5af2d3d-8c43-4a73-b85e-d57a858aa581" xsi:nil="true"/>
    <Meta_x0020_1 xmlns="c5af2d3d-8c43-4a73-b85e-d57a858aa5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C1F5F70B4F3C4AA2E16A73A1DBF7E2" ma:contentTypeVersion="2" ma:contentTypeDescription="Create a new document." ma:contentTypeScope="" ma:versionID="dbc685923080161a119d47e85788af31">
  <xsd:schema xmlns:xsd="http://www.w3.org/2001/XMLSchema" xmlns:xs="http://www.w3.org/2001/XMLSchema" xmlns:p="http://schemas.microsoft.com/office/2006/metadata/properties" xmlns:ns2="c5af2d3d-8c43-4a73-b85e-d57a858aa581" targetNamespace="http://schemas.microsoft.com/office/2006/metadata/properties" ma:root="true" ma:fieldsID="46b8e500aadae5ceb2a52810a258be55" ns2:_="">
    <xsd:import namespace="c5af2d3d-8c43-4a73-b85e-d57a858aa581"/>
    <xsd:element name="properties">
      <xsd:complexType>
        <xsd:sequence>
          <xsd:element name="documentManagement">
            <xsd:complexType>
              <xsd:all>
                <xsd:element ref="ns2:Meta_x0020_1" minOccurs="0"/>
                <xsd:element ref="ns2:Meta_x0020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af2d3d-8c43-4a73-b85e-d57a858aa581" elementFormDefault="qualified">
    <xsd:import namespace="http://schemas.microsoft.com/office/2006/documentManagement/types"/>
    <xsd:import namespace="http://schemas.microsoft.com/office/infopath/2007/PartnerControls"/>
    <xsd:element name="Meta_x0020_1" ma:index="8" nillable="true" ma:displayName="Meta 1" ma:format="Dropdown" ma:internalName="Meta_x0020_1">
      <xsd:simpleType>
        <xsd:restriction base="dms:Choice">
          <xsd:enumeration value="Enter Choice #1"/>
          <xsd:enumeration value="Enter Choice #2"/>
          <xsd:enumeration value="Enter Choice #3"/>
        </xsd:restriction>
      </xsd:simpleType>
    </xsd:element>
    <xsd:element name="Meta_x0020_2" ma:index="9" nillable="true" ma:displayName="Meta 2" ma:format="Dropdown" ma:internalName="Meta_x0020_2">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7AD87-885D-4947-9BDF-ACB891450E99}">
  <ds:schemaRefs>
    <ds:schemaRef ds:uri="http://schemas.microsoft.com/sharepoint/v3/contenttype/forms"/>
  </ds:schemaRefs>
</ds:datastoreItem>
</file>

<file path=customXml/itemProps2.xml><?xml version="1.0" encoding="utf-8"?>
<ds:datastoreItem xmlns:ds="http://schemas.openxmlformats.org/officeDocument/2006/customXml" ds:itemID="{18193AA0-B88B-4E9A-8B66-91B8CA5561EA}">
  <ds:schemaRefs>
    <ds:schemaRef ds:uri="http://schemas.microsoft.com/office/2006/documentManagement/types"/>
    <ds:schemaRef ds:uri="http://schemas.openxmlformats.org/package/2006/metadata/core-properties"/>
    <ds:schemaRef ds:uri="http://purl.org/dc/elements/1.1/"/>
    <ds:schemaRef ds:uri="c5af2d3d-8c43-4a73-b85e-d57a858aa58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9E88606-0FFF-4BB5-BF99-5F61F653D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af2d3d-8c43-4a73-b85e-d57a858aa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Economic Impact Results</vt:lpstr>
      <vt:lpstr>Local Purchase Percentages</vt:lpstr>
      <vt:lpstr>Capital Projects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Chadsey</dc:creator>
  <cp:lastModifiedBy>Rowan Schmidt</cp:lastModifiedBy>
  <dcterms:created xsi:type="dcterms:W3CDTF">2015-10-21T04:43:53Z</dcterms:created>
  <dcterms:modified xsi:type="dcterms:W3CDTF">2015-10-23T23:46:36Z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0x01010033C1F5F70B4F3C4AA2E16A73A1DBF7E2</vt:lpwstr>
  </property>
</Properties>
</file>