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stoyan_elitzin_hcd_ca_gov/Documents/Desktop/"/>
    </mc:Choice>
  </mc:AlternateContent>
  <xr:revisionPtr revIDLastSave="398" documentId="8_{E8D73359-6329-4482-AB27-D839C8F58E56}" xr6:coauthVersionLast="47" xr6:coauthVersionMax="47" xr10:uidLastSave="{83D723FB-887D-4C74-B055-3329A2202AD9}"/>
  <workbookProtection workbookAlgorithmName="SHA-512" workbookHashValue="5GT5H8xFj4XVKh+v7sOOF6rE97wX0q1QubYQS+rdlCzWnDJGr+y6asiCWl7qkb8KtbUlqHMPDEDG4xu0NUPdAg==" workbookSaltValue="QmdRQ1j6tLQSlwegPlgOsg==" workbookSpinCount="100000" lockStructure="1"/>
  <bookViews>
    <workbookView xWindow="-28920" yWindow="-120" windowWidth="29040" windowHeight="15840" xr2:uid="{05196B30-C1FA-47D4-B94A-422F7592EEB9}"/>
  </bookViews>
  <sheets>
    <sheet name="Acc Tier 2 Applications" sheetId="2" r:id="rId1"/>
  </sheets>
  <definedNames>
    <definedName name="_xlnm._FilterDatabase" localSheetId="0" hidden="1">'Acc Tier 2 Applications'!$A$2:$AA$2</definedName>
    <definedName name="George3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George4" hidden="1">{"Cash Flow",#N/A,FALSE,"Cash Flow"}</definedName>
    <definedName name="_xlnm.Print_Area" localSheetId="0">'Acc Tier 2 Applications'!$A$1:$AB$55</definedName>
    <definedName name="_xlnm.Print_Titles" localSheetId="0">'Acc Tier 2 Applications'!$1:$2</definedName>
    <definedName name="VHHPdata">#REF!</definedName>
    <definedName name="wrn.Board._.Commitment._.Package.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wrn.Board._.Commitment._.Package._1" hidden="1">{"Project Summary",#N/A,FALSE,"Project Summary";"Rent Summary",#N/A,FALSE,"Rent Summary";"Operating Budget Detail",#N/A,FALSE,"Operations";"Operating Budget Summary",#N/A,FALSE,"Operations";"Sources and Uses",#N/A,FALSE,"Sources &amp; Uses";"Cash Flow",#N/A,FALSE,"Cash Flow"}</definedName>
    <definedName name="wrn.Cash._.Flow." hidden="1">{"Cash Flow",#N/A,FALSE,"Cash Flow"}</definedName>
    <definedName name="wrn.Cash._.Flow._1" hidden="1">{"Cash Flow",#N/A,FALSE,"Cash Flow"}</definedName>
    <definedName name="wrn.Construction._.Draws." hidden="1">{"Construction Draws",#N/A,FALSE,"Hard Cost Breakdown";"Hard Cost Disbursement Summary",#N/A,FALSE,"Hard Cost Breakdown"}</definedName>
    <definedName name="wrn.Construction._.Draws._1" hidden="1">{"Construction Draws",#N/A,FALSE,"Hard Cost Breakdown";"Hard Cost Disbursement Summary",#N/A,FALSE,"Hard Cost Breakdown"}</definedName>
    <definedName name="wrn.Construction._.Sources._.and._.Uses." hidden="1">{"Sources and Uses - Construction",#N/A,FALSE,"Construction S &amp; U"}</definedName>
    <definedName name="wrn.Construction._.Sources._.and._.Uses._1" hidden="1">{"Sources and Uses - Construction",#N/A,FALSE,"Construction S &amp; U"}</definedName>
    <definedName name="wrn.Exhibit._.D._.to._.Constr.._.Loan._.Agmt." hidden="1">{"Construction Sources &amp; Uses Ex. D",#N/A,FALSE,"Construction S &amp; U"}</definedName>
    <definedName name="wrn.Exhibit._.D._.to._.Constr.._.Loan._.Agmt._1" hidden="1">{"Construction Sources &amp; Uses Ex. D",#N/A,FALSE,"Construction S &amp; U"}</definedName>
    <definedName name="wrn.Input._.Information." hidden="1">{"Input Pages 1 and 2",#N/A,FALSE,"Input";"Input Pages 3 and 4",#N/A,FALSE,"Input"}</definedName>
    <definedName name="wrn.Input._.Information._1" hidden="1">{"Input Pages 1 and 2",#N/A,FALSE,"Input";"Input Pages 3 and 4",#N/A,FALSE,"Input"}</definedName>
    <definedName name="wrn.Operating._.Budget." hidden="1">{"Operating Budget Detail",#N/A,FALSE,"Operations"}</definedName>
    <definedName name="wrn.Operating._.Budget._1" hidden="1">{"Operating Budget Detail",#N/A,FALSE,"Operations"}</definedName>
    <definedName name="wrn.Perm._.Sources._.and._.Uses." hidden="1">{"Sources and Uses with Eligible Basis",#N/A,FALSE,"Sources &amp; Uses";"Disbursement Schedule",#N/A,FALSE,"Sources &amp; Uses"}</definedName>
    <definedName name="wrn.Perm._.Sources._.and._.Uses._1" hidden="1">{"Sources and Uses with Eligible Basis",#N/A,FALSE,"Sources &amp; Uses";"Disbursement Schedule",#N/A,FALSE,"Sources &amp; Uses"}</definedName>
    <definedName name="wrn.Rent._.Calcs." hidden="1">{"Rent Calcs - all rents and two subsidies",#N/A,FALSE,"Rent Calcs";"Income Limits and Maximum Rents",#N/A,FALSE,"Rent Calcs"}</definedName>
    <definedName name="wrn.Rent._.Calcs._1" hidden="1">{"Rent Calcs - all rents and two subsidies",#N/A,FALSE,"Rent Calcs";"Income Limits and Maximum Rents",#N/A,FALSE,"Rent Calcs"}</definedName>
    <definedName name="wrn.Rent._.Summary." hidden="1">{"Rent Summary",#N/A,FALSE,"Rent Summary";"Regulated Units by Agency",#N/A,FALSE,"Rent Calcs";"Rent Calcs - all rents and two subsidies",#N/A,FALSE,"Rent Calcs";"Rent Calcs - CalHFA and TCAC",#N/A,FALSE,"Rent Calcs";"Rent Calcs - HUD Income Limits and Rents",#N/A,FALSE,"Rent Calcs"}</definedName>
    <definedName name="wrn.Rent._.Summary._1" hidden="1">{"Rent Summary",#N/A,FALSE,"Rent Summary";"Regulated Units by Agency",#N/A,FALSE,"Rent Calcs";"Rent Calcs - all rents and two subsidies",#N/A,FALSE,"Rent Calcs";"Rent Calcs - CalHFA and TCAC",#N/A,FALSE,"Rent Calcs";"Rent Calcs - HUD Income Limits and Rents",#N/A,FALSE,"Rent Calcs"}</definedName>
    <definedName name="wrn.Sources._.and._.Uses." hidden="1">{"Sources and Uses",#N/A,FALSE,"Sources &amp; Uses";"Construction Sources &amp; Uses Ex. D",#N/A,FALSE,"Sources &amp; Uses"}</definedName>
    <definedName name="wrn.Sources._.and._.Uses._1" hidden="1">{"Sources and Uses",#N/A,FALSE,"Sources &amp; Uses";"Construction Sources &amp; Uses Ex. D",#N/A,FALSE,"Sources &amp; Uses"}</definedName>
    <definedName name="wrn.Subsidy._.Costs._.to._.CalHFA." hidden="1">{"Subsidy",#N/A,FALSE,"Subisdy"}</definedName>
    <definedName name="wrn.Subsidy._.Costs._.to._.CalHFA._1" hidden="1">{"Subsidy",#N/A,FALSE,"Subisdy"}</definedName>
    <definedName name="wrn.TEFRA._.INFO." hidden="1">{"TEFRA INFO",#N/A,FALSE,"Input"}</definedName>
    <definedName name="wrn.TEFRA._.INFO._1" hidden="1">{"TEFRA INFO",#N/A,FALSE,"Input"}</definedName>
    <definedName name="wrn.Underwriting._.View." hidden="1">{"Project Summary",#N/A,FALSE,"Project Summary";"Rent Summary",#N/A,FALSE,"Rent Summary";"Regulated Units by Agency",#N/A,FALSE,"Rent Calcs";"Rent Calcs - all rents and two subsidies",#N/A,FALSE,"Rent Calcs";"Rent Calcs - CalHFA and TCAC",#N/A,FALSE,"Rent Calcs";"Sources and Uses with Eligible Basis",#N/A,FALSE,"Sources &amp; Uses";"Construction Sources &amp; Uses Ex. D",#N/A,FALSE,"Construction S &amp; U";"Operating Budget Detail",#N/A,FALSE,"Operations";"Cash Flow",#N/A,FALSE,"Cash Flow";"Input Pages 1 and 2",#N/A,FALSE,"Input";"Input Pages 3 and 4",#N/A,FALSE,"Input";"Bridge Loan",#N/A,FALSE,"Bridge Loan"}</definedName>
    <definedName name="wrn.Underwriting._.View._1" hidden="1">{"Project Summary",#N/A,FALSE,"Project Summary";"Rent Summary",#N/A,FALSE,"Rent Summary";"Regulated Units by Agency",#N/A,FALSE,"Rent Calcs";"Rent Calcs - all rents and two subsidies",#N/A,FALSE,"Rent Calcs";"Rent Calcs - CalHFA and TCAC",#N/A,FALSE,"Rent Calcs";"Sources and Uses with Eligible Basis",#N/A,FALSE,"Sources &amp; Uses";"Construction Sources &amp; Uses Ex. D",#N/A,FALSE,"Construction S &amp; U";"Operating Budget Detail",#N/A,FALSE,"Operations";"Cash Flow",#N/A,FALSE,"Cash Flow";"Input Pages 1 and 2",#N/A,FALSE,"Input";"Input Pages 3 and 4",#N/A,FALSE,"Input";"Bridge Loan",#N/A,FALSE,"Bridge Loan"}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" i="2" l="1"/>
  <c r="Y26" i="2"/>
  <c r="Y28" i="2"/>
  <c r="Y30" i="2"/>
  <c r="X20" i="2"/>
  <c r="Y20" i="2" s="1"/>
  <c r="X15" i="2"/>
  <c r="Y15" i="2" s="1"/>
  <c r="X47" i="2" l="1"/>
  <c r="Y47" i="2" s="1"/>
  <c r="AA47" i="2" s="1"/>
  <c r="X49" i="2"/>
  <c r="Y49" i="2" s="1"/>
  <c r="AA49" i="2" s="1"/>
  <c r="X50" i="2"/>
  <c r="Y50" i="2" s="1"/>
  <c r="AA50" i="2" s="1"/>
  <c r="X53" i="2"/>
  <c r="Y53" i="2" s="1"/>
  <c r="AA53" i="2" s="1"/>
  <c r="X48" i="2"/>
  <c r="Y48" i="2" s="1"/>
  <c r="AA48" i="2" s="1"/>
  <c r="X52" i="2"/>
  <c r="Y52" i="2" s="1"/>
  <c r="AA52" i="2" s="1"/>
  <c r="X51" i="2"/>
  <c r="Y51" i="2" s="1"/>
  <c r="AA51" i="2" s="1"/>
  <c r="X46" i="2"/>
  <c r="Y46" i="2" s="1"/>
  <c r="AA46" i="2" s="1"/>
  <c r="X39" i="2"/>
  <c r="Y39" i="2" s="1"/>
  <c r="AA39" i="2" s="1"/>
  <c r="X38" i="2"/>
  <c r="Y38" i="2" s="1"/>
  <c r="AA38" i="2" s="1"/>
  <c r="X40" i="2"/>
  <c r="Y40" i="2" s="1"/>
  <c r="AA40" i="2" s="1"/>
  <c r="X43" i="2"/>
  <c r="Y43" i="2" s="1"/>
  <c r="AA43" i="2" s="1"/>
  <c r="X41" i="2"/>
  <c r="Y41" i="2" s="1"/>
  <c r="AA41" i="2" s="1"/>
  <c r="X42" i="2"/>
  <c r="Y42" i="2" s="1"/>
  <c r="AA42" i="2" s="1"/>
  <c r="AA3" i="2"/>
  <c r="AA15" i="2"/>
  <c r="X31" i="2"/>
  <c r="Y31" i="2" s="1"/>
  <c r="X29" i="2"/>
  <c r="Y29" i="2" s="1"/>
  <c r="X34" i="2"/>
  <c r="X33" i="2"/>
  <c r="X16" i="2"/>
  <c r="X24" i="2"/>
  <c r="Y24" i="2" s="1"/>
  <c r="X14" i="2"/>
  <c r="X25" i="2"/>
  <c r="Y25" i="2" s="1"/>
  <c r="X27" i="2"/>
  <c r="Y27" i="2" s="1"/>
  <c r="X23" i="2"/>
  <c r="X22" i="2"/>
  <c r="Y22" i="2" s="1"/>
  <c r="X26" i="2"/>
  <c r="X19" i="2"/>
  <c r="Y19" i="2" s="1"/>
  <c r="X30" i="2"/>
  <c r="X32" i="2"/>
  <c r="X28" i="2"/>
  <c r="X21" i="2"/>
  <c r="Y21" i="2" s="1"/>
  <c r="X18" i="2"/>
  <c r="Y18" i="2" s="1"/>
  <c r="Y14" i="2" l="1"/>
  <c r="AA14" i="2" s="1"/>
  <c r="AA19" i="2"/>
  <c r="Y33" i="2"/>
  <c r="AA33" i="2" s="1"/>
  <c r="AA18" i="2"/>
  <c r="X17" i="2"/>
  <c r="X5" i="2"/>
  <c r="X7" i="2"/>
  <c r="X10" i="2"/>
  <c r="X9" i="2"/>
  <c r="X8" i="2"/>
  <c r="X6" i="2"/>
  <c r="X4" i="2"/>
  <c r="X3" i="2"/>
  <c r="N11" i="2"/>
  <c r="Y17" i="2" l="1"/>
  <c r="AA17" i="2" s="1"/>
  <c r="Y32" i="2"/>
  <c r="AA32" i="2" s="1"/>
  <c r="AA24" i="2"/>
  <c r="AA31" i="2"/>
  <c r="AA21" i="2"/>
  <c r="AA20" i="2"/>
  <c r="AA30" i="2"/>
  <c r="AA25" i="2"/>
  <c r="AA27" i="2"/>
  <c r="AA22" i="2"/>
  <c r="AA28" i="2"/>
  <c r="AA29" i="2"/>
  <c r="AA16" i="2"/>
  <c r="Y34" i="2"/>
  <c r="AA34" i="2" s="1"/>
  <c r="AA26" i="2"/>
  <c r="Y23" i="2"/>
  <c r="AA23" i="2" s="1"/>
  <c r="Y9" i="2"/>
  <c r="AA9" i="2" s="1"/>
  <c r="Y7" i="2"/>
  <c r="AA7" i="2" s="1"/>
  <c r="N44" i="2"/>
  <c r="Y10" i="2"/>
  <c r="AA10" i="2" s="1"/>
  <c r="Y8" i="2"/>
  <c r="AA8" i="2" s="1"/>
  <c r="Y4" i="2"/>
  <c r="AA4" i="2" s="1"/>
  <c r="Y6" i="2"/>
  <c r="AA6" i="2" s="1"/>
  <c r="Y5" i="2"/>
  <c r="AA5" i="2" s="1"/>
  <c r="N54" i="2" l="1"/>
  <c r="N35" i="2" s="1"/>
</calcChain>
</file>

<file path=xl/sharedStrings.xml><?xml version="1.0" encoding="utf-8"?>
<sst xmlns="http://schemas.openxmlformats.org/spreadsheetml/2006/main" count="354" uniqueCount="173">
  <si>
    <t>App Number</t>
  </si>
  <si>
    <t xml:space="preserve">Submission ID # </t>
  </si>
  <si>
    <t>Project Name</t>
  </si>
  <si>
    <t>Project City</t>
  </si>
  <si>
    <t>Project County</t>
  </si>
  <si>
    <t>Applicant #1</t>
  </si>
  <si>
    <t>Applicant #2</t>
  </si>
  <si>
    <t>QIA/QIP</t>
  </si>
  <si>
    <t>Region</t>
  </si>
  <si>
    <t>Total Development Cost</t>
  </si>
  <si>
    <t>Total ACC Request</t>
  </si>
  <si>
    <t>Tax Credits 4%/9%</t>
  </si>
  <si>
    <t>Tax Credit Total Amount</t>
  </si>
  <si>
    <t>Total Restricted Units</t>
  </si>
  <si>
    <t xml:space="preserve">Total Units </t>
  </si>
  <si>
    <t>Capital Improvement Project</t>
  </si>
  <si>
    <t>3301 Kerner</t>
  </si>
  <si>
    <t>San Rafael</t>
  </si>
  <si>
    <t>Marin</t>
  </si>
  <si>
    <t>Eden Housing, Inc.</t>
  </si>
  <si>
    <t xml:space="preserve">Marin County </t>
  </si>
  <si>
    <t>Unallocated</t>
  </si>
  <si>
    <t>4200 Geary</t>
  </si>
  <si>
    <t>San Francisco</t>
  </si>
  <si>
    <t>Tenderloin Neighborhood Development Corporation</t>
  </si>
  <si>
    <t>N/A</t>
  </si>
  <si>
    <t xml:space="preserve">600 San Pedro </t>
  </si>
  <si>
    <t>Los Angeles</t>
  </si>
  <si>
    <t>Weingart Center Assocation</t>
  </si>
  <si>
    <t>The Related Companies of California, LLC</t>
  </si>
  <si>
    <t>Los Angeles City and County</t>
  </si>
  <si>
    <t>600 San Pedro 2</t>
  </si>
  <si>
    <t>811 San Pablo</t>
  </si>
  <si>
    <t>Pinole</t>
  </si>
  <si>
    <t>Contra Costa</t>
  </si>
  <si>
    <t>Satellite Affordable Housing Associates</t>
  </si>
  <si>
    <t>87th &amp; Western Apartments</t>
  </si>
  <si>
    <t>Innovative Housing Opportunities, Inc.</t>
  </si>
  <si>
    <t>EAH Inc.</t>
  </si>
  <si>
    <t>Albany Family Housing</t>
  </si>
  <si>
    <t>Albany</t>
  </si>
  <si>
    <t>Alameda</t>
  </si>
  <si>
    <t>Aloe Palm Canyon</t>
  </si>
  <si>
    <t>Palm Springs</t>
  </si>
  <si>
    <t>Riverside</t>
  </si>
  <si>
    <t>West Hollywood Community Housing Corporation</t>
  </si>
  <si>
    <t>Inland</t>
  </si>
  <si>
    <t>Burbank Avenue Apartments</t>
  </si>
  <si>
    <t>Santa Rosa</t>
  </si>
  <si>
    <t>Sonoma</t>
  </si>
  <si>
    <t>Burbank  Housing Development Corporation</t>
  </si>
  <si>
    <t>Casa Roseland</t>
  </si>
  <si>
    <t>MidPen Housing Corporation</t>
  </si>
  <si>
    <t>Cortez Hill Apartmenets</t>
  </si>
  <si>
    <t>San Diego</t>
  </si>
  <si>
    <t>Community HousingWorks</t>
  </si>
  <si>
    <t>Coastal Region</t>
  </si>
  <si>
    <t>Crocker Umeya Apartments</t>
  </si>
  <si>
    <t>LTSC Community Development Corporation</t>
  </si>
  <si>
    <t>Crossroads Village</t>
  </si>
  <si>
    <t>Fresno</t>
  </si>
  <si>
    <t>UP Holdings California LLC</t>
  </si>
  <si>
    <t>County of Fresno</t>
  </si>
  <si>
    <t>Cypress Place at Garden City (Phase I )</t>
  </si>
  <si>
    <t>Oxnard</t>
  </si>
  <si>
    <t>Ventura</t>
  </si>
  <si>
    <t>People's Self-Help Housing Corporation</t>
  </si>
  <si>
    <t>East End Village</t>
  </si>
  <si>
    <t>Pomona</t>
  </si>
  <si>
    <t>Vista Del Monte Affordable Housing Inc.</t>
  </si>
  <si>
    <t>Cesar Chavez Foundation</t>
  </si>
  <si>
    <t>Etting Road</t>
  </si>
  <si>
    <t>Cabrillo Economic Development Corporation</t>
  </si>
  <si>
    <t>Friendship Senior Housing</t>
  </si>
  <si>
    <t>Oakland</t>
  </si>
  <si>
    <t>Community Housing Development Corporation of North Richmond</t>
  </si>
  <si>
    <t>Friendship Community Development Corporation</t>
  </si>
  <si>
    <t>Greenfield Commons I</t>
  </si>
  <si>
    <t>Greenfield</t>
  </si>
  <si>
    <t>Monterey</t>
  </si>
  <si>
    <t>EAH Housing (EAH Inc.)</t>
  </si>
  <si>
    <t>Greenfield Commons II</t>
  </si>
  <si>
    <t>Hayward Senior Commons</t>
  </si>
  <si>
    <t>Hayward</t>
  </si>
  <si>
    <t>CCH Development Corporation</t>
  </si>
  <si>
    <t>Hunters View Phase III</t>
  </si>
  <si>
    <t>Hunters View Associates, LP</t>
  </si>
  <si>
    <t>San Francisco Mayor's Office of Housing</t>
  </si>
  <si>
    <t>Jessie Street Apartments</t>
  </si>
  <si>
    <t>Santa Cruz</t>
  </si>
  <si>
    <t xml:space="preserve">Mid-Peninsula The Farm, Inc. </t>
  </si>
  <si>
    <t>Liberty Lane</t>
  </si>
  <si>
    <t>Redlands</t>
  </si>
  <si>
    <t>San Bernardino</t>
  </si>
  <si>
    <t xml:space="preserve">A Community of Friends </t>
  </si>
  <si>
    <t>Lightfighter Village</t>
  </si>
  <si>
    <t>Marina</t>
  </si>
  <si>
    <t>Veterans Transition Center of California</t>
  </si>
  <si>
    <t>Luna Vista</t>
  </si>
  <si>
    <t>Hollywood Community Housing Corporation</t>
  </si>
  <si>
    <t>Madrone Terrace, L.P.</t>
  </si>
  <si>
    <t>San Leandro</t>
  </si>
  <si>
    <t>Resources for Community Development</t>
  </si>
  <si>
    <t>Mallard Apartments</t>
  </si>
  <si>
    <t>Placerville</t>
  </si>
  <si>
    <t>El Dorado</t>
  </si>
  <si>
    <t>Pacific Southwest Community Development Corporation</t>
  </si>
  <si>
    <t>Middlefield Junction</t>
  </si>
  <si>
    <t>Redwood City</t>
  </si>
  <si>
    <t>San Mateo</t>
  </si>
  <si>
    <t>Mercy Housing California</t>
  </si>
  <si>
    <t>Middletown Apartments</t>
  </si>
  <si>
    <t>Morgan Hill Senior Housing</t>
  </si>
  <si>
    <t>Morgan Hill</t>
  </si>
  <si>
    <t>Santa Clara</t>
  </si>
  <si>
    <t>HumanGood Affordable Housing</t>
  </si>
  <si>
    <t>Sunnyvale Life, Inc.</t>
  </si>
  <si>
    <t>Nellie Hannon Gateway</t>
  </si>
  <si>
    <t>Emeryville</t>
  </si>
  <si>
    <t>Petaluma River Place</t>
  </si>
  <si>
    <t>Petaluma</t>
  </si>
  <si>
    <t>Burbank Housing Development Corporation</t>
  </si>
  <si>
    <t>Pimentel Place (fka Matsya Villa)</t>
  </si>
  <si>
    <t>City of Hayward</t>
  </si>
  <si>
    <t>Rancho Sierra Senior Apartments</t>
  </si>
  <si>
    <t>Unincorporated Ventura County</t>
  </si>
  <si>
    <t>Rancho Sierra I LP, a California Limited Partnership</t>
  </si>
  <si>
    <t>Many Mansions, a California Nonprofit Corporation</t>
  </si>
  <si>
    <t>Renaissance at Baker</t>
  </si>
  <si>
    <t>Bakersfield</t>
  </si>
  <si>
    <t>Kern</t>
  </si>
  <si>
    <t>Housing Authority of the County of Kern</t>
  </si>
  <si>
    <t>Vista Del Monte Affordable Housing, Inc.</t>
  </si>
  <si>
    <t xml:space="preserve">Sugar Pine Village Phase 2A </t>
  </si>
  <si>
    <t>South Lake Tahoe</t>
  </si>
  <si>
    <t xml:space="preserve">St. Joseph Community Land Trust </t>
  </si>
  <si>
    <t>Sunnydale HOPE SF Block 3B</t>
  </si>
  <si>
    <t>City and County of San Francisco</t>
  </si>
  <si>
    <t>Sunset Rose Senior Apartments</t>
  </si>
  <si>
    <t>Holtville</t>
  </si>
  <si>
    <t>Imperial</t>
  </si>
  <si>
    <t>Pacific West Communities, Inc.</t>
  </si>
  <si>
    <t>The Aspire</t>
  </si>
  <si>
    <t>Kingdom Development, Inc.</t>
  </si>
  <si>
    <t>The Kelsey Civic Center</t>
  </si>
  <si>
    <t>The Kelsey</t>
  </si>
  <si>
    <t>The Phoenix</t>
  </si>
  <si>
    <t>East Bay Asian Local Development Corporation</t>
  </si>
  <si>
    <t>Allied Housing Inc</t>
  </si>
  <si>
    <t>Vista Terrace</t>
  </si>
  <si>
    <t xml:space="preserve">Panorama City </t>
  </si>
  <si>
    <t xml:space="preserve">Thomas Safran &amp; Associates Development, Inc. </t>
  </si>
  <si>
    <t xml:space="preserve">Kingdom Development, Inc. </t>
  </si>
  <si>
    <t>Walnut Park Apartments</t>
  </si>
  <si>
    <t>Unincorporated LA County</t>
  </si>
  <si>
    <t>Total Available</t>
  </si>
  <si>
    <t>Total Request - Coastal</t>
  </si>
  <si>
    <t>Total Request - Inland</t>
  </si>
  <si>
    <t>Total Request - LA</t>
  </si>
  <si>
    <t>Total Request - Unallocated</t>
  </si>
  <si>
    <t>Acc Request/Unit</t>
  </si>
  <si>
    <t>Efficient Use of Funds Score</t>
  </si>
  <si>
    <t>Self-Score (Not Incl. Efficiency Score)</t>
  </si>
  <si>
    <t>TOTAL Self-Score</t>
  </si>
  <si>
    <t>Lowest /Unit Req</t>
  </si>
  <si>
    <t xml:space="preserve"> Geogr. Region</t>
  </si>
  <si>
    <t>Bay Area</t>
  </si>
  <si>
    <t>Northern</t>
  </si>
  <si>
    <t>Lowest /Unit Req Bay Area</t>
  </si>
  <si>
    <t>Lowest /Unit Req Northern</t>
  </si>
  <si>
    <t>CDLAC Region (For Efficiency Score Calculation)</t>
  </si>
  <si>
    <t>Total Available Initially</t>
  </si>
  <si>
    <t>DEPARTMENT OF HOUSING AND COMMUNITY DEVELOPMENT
Division of State Financial Assistance
Accelerator Tier 2 - Applications Received Per Regions With Self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</si>
</sst>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\1\C\-\2\-000"/>
    <numFmt numFmtId="165" formatCode="&quot;$&quot;#,##0"/>
    <numFmt numFmtId="166" formatCode="_(&quot;$&quot;* #,##0_);_(&quot;$&quot;* \(#,##0\);_(&quot;$&quot;* &quot;-&quot;??_);_(@_)"/>
    <numFmt numFmtId="167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164" fontId="4" fillId="2" borderId="4" xfId="2" applyNumberFormat="1" applyFont="1" applyFill="1" applyBorder="1" applyAlignment="1">
      <alignment horizontal="center" vertical="center" textRotation="90" wrapText="1"/>
    </xf>
    <xf numFmtId="164" fontId="4" fillId="2" borderId="4" xfId="2" applyNumberFormat="1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1" fontId="4" fillId="2" borderId="4" xfId="3" applyNumberFormat="1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165" fontId="4" fillId="2" borderId="4" xfId="3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6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6" fontId="6" fillId="0" borderId="5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/>
    </xf>
    <xf numFmtId="166" fontId="6" fillId="0" borderId="4" xfId="1" applyNumberFormat="1" applyFont="1" applyBorder="1" applyAlignment="1">
      <alignment horizontal="center" vertical="center"/>
    </xf>
    <xf numFmtId="166" fontId="6" fillId="3" borderId="4" xfId="1" applyNumberFormat="1" applyFont="1" applyFill="1" applyBorder="1" applyAlignment="1">
      <alignment horizontal="center" vertical="center"/>
    </xf>
    <xf numFmtId="166" fontId="6" fillId="3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39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166" fontId="6" fillId="2" borderId="5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</cellXfs>
  <cellStyles count="5">
    <cellStyle name="Currency" xfId="1" builtinId="4"/>
    <cellStyle name="Normal" xfId="0" builtinId="0"/>
    <cellStyle name="Normal 10" xfId="3" xr:uid="{548E328A-F73A-4970-B6AB-5FCEA609A1A5}"/>
    <cellStyle name="Normal 3" xfId="4" xr:uid="{F94B2A3A-59A1-4EE5-9EB5-9250B345B886}"/>
    <cellStyle name="Normal 4 2 3" xfId="2" xr:uid="{344AA1A1-CFF9-4AD1-BBD5-EC374DF06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349250</xdr:colOff>
      <xdr:row>0</xdr:row>
      <xdr:rowOff>1238250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7C4633-40DD-428B-A3B3-2CAD9927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3975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14BB-F2CC-4506-BC9F-DD7C4B0048ED}">
  <sheetPr>
    <tabColor rgb="FFFF0000"/>
    <pageSetUpPr fitToPage="1"/>
  </sheetPr>
  <dimension ref="A1:AE70"/>
  <sheetViews>
    <sheetView showGridLines="0" tabSelected="1" zoomScaleNormal="100" workbookViewId="0">
      <selection activeCell="M5" sqref="M5"/>
    </sheetView>
  </sheetViews>
  <sheetFormatPr defaultColWidth="9.1796875" defaultRowHeight="14.5" x14ac:dyDescent="0.35"/>
  <cols>
    <col min="1" max="1" width="5" style="1" customWidth="1"/>
    <col min="2" max="2" width="9.54296875" style="1" customWidth="1"/>
    <col min="3" max="3" width="29.7265625" style="15" customWidth="1"/>
    <col min="4" max="4" width="24.1796875" style="1" hidden="1" customWidth="1"/>
    <col min="5" max="5" width="16.453125" style="1" customWidth="1"/>
    <col min="6" max="6" width="33.1796875" style="1" hidden="1" customWidth="1"/>
    <col min="7" max="7" width="29" style="1" hidden="1" customWidth="1"/>
    <col min="8" max="10" width="4.1796875" style="1" hidden="1" customWidth="1"/>
    <col min="11" max="11" width="18.54296875" style="1" customWidth="1"/>
    <col min="12" max="12" width="18.453125" style="1" customWidth="1"/>
    <col min="13" max="13" width="24.90625" style="1" customWidth="1"/>
    <col min="14" max="14" width="16.7265625" style="1" customWidth="1"/>
    <col min="15" max="21" width="4.1796875" style="1" hidden="1" customWidth="1"/>
    <col min="22" max="22" width="12.453125" style="1" hidden="1" customWidth="1"/>
    <col min="23" max="23" width="23.7265625" style="1" customWidth="1"/>
    <col min="24" max="25" width="13.6328125" style="1" customWidth="1"/>
    <col min="26" max="27" width="12.453125" style="1" customWidth="1"/>
    <col min="28" max="31" width="4.1796875" style="1" hidden="1" customWidth="1"/>
    <col min="32" max="16384" width="9.1796875" style="1"/>
  </cols>
  <sheetData>
    <row r="1" spans="1:31" ht="100.5" customHeight="1" x14ac:dyDescent="0.35">
      <c r="A1" s="45" t="s">
        <v>172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7"/>
    </row>
    <row r="2" spans="1:31" ht="53.5" customHeight="1" x14ac:dyDescent="0.3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6"/>
      <c r="J2" s="6"/>
      <c r="K2" s="5" t="s">
        <v>8</v>
      </c>
      <c r="L2" s="5"/>
      <c r="M2" s="5" t="s">
        <v>9</v>
      </c>
      <c r="N2" s="5" t="s">
        <v>10</v>
      </c>
      <c r="O2" s="5" t="s">
        <v>11</v>
      </c>
      <c r="P2" s="5"/>
      <c r="Q2" s="5"/>
      <c r="R2" s="5" t="s">
        <v>12</v>
      </c>
      <c r="S2" s="5"/>
      <c r="T2" s="5"/>
      <c r="U2" s="5"/>
      <c r="V2" s="7" t="s">
        <v>13</v>
      </c>
      <c r="W2" s="8" t="s">
        <v>14</v>
      </c>
      <c r="X2" s="8" t="s">
        <v>160</v>
      </c>
      <c r="Y2" s="8" t="s">
        <v>161</v>
      </c>
      <c r="Z2" s="9" t="s">
        <v>162</v>
      </c>
      <c r="AA2" s="9" t="s">
        <v>163</v>
      </c>
      <c r="AB2" s="48" t="s">
        <v>15</v>
      </c>
      <c r="AC2" s="48"/>
      <c r="AD2" s="48"/>
      <c r="AE2" s="48"/>
    </row>
    <row r="3" spans="1:31" x14ac:dyDescent="0.35">
      <c r="A3" s="10">
        <v>11</v>
      </c>
      <c r="B3" s="10">
        <v>141</v>
      </c>
      <c r="C3" s="52" t="s">
        <v>53</v>
      </c>
      <c r="D3" s="17" t="s">
        <v>54</v>
      </c>
      <c r="E3" s="16" t="s">
        <v>54</v>
      </c>
      <c r="F3" s="16" t="s">
        <v>55</v>
      </c>
      <c r="G3" s="16" t="s">
        <v>25</v>
      </c>
      <c r="H3" s="11"/>
      <c r="I3" s="12"/>
      <c r="J3" s="13"/>
      <c r="K3" s="16" t="s">
        <v>56</v>
      </c>
      <c r="L3" s="22"/>
      <c r="M3" s="14">
        <v>37826843</v>
      </c>
      <c r="N3" s="14">
        <v>16647381</v>
      </c>
      <c r="O3" s="11"/>
      <c r="P3" s="12"/>
      <c r="Q3" s="13"/>
      <c r="R3" s="11"/>
      <c r="S3" s="12"/>
      <c r="T3" s="12"/>
      <c r="U3" s="13"/>
      <c r="V3" s="11">
        <v>87</v>
      </c>
      <c r="W3" s="11">
        <v>87</v>
      </c>
      <c r="X3" s="32">
        <f t="shared" ref="X3:X10" si="0">N3/W3</f>
        <v>191349.20689655171</v>
      </c>
      <c r="Y3" s="34">
        <v>25</v>
      </c>
      <c r="Z3" s="35">
        <v>56.6</v>
      </c>
      <c r="AA3" s="36">
        <f t="shared" ref="AA3:AA10" si="1">Y3+Z3</f>
        <v>81.599999999999994</v>
      </c>
      <c r="AB3" s="49"/>
      <c r="AC3" s="50"/>
      <c r="AD3" s="50"/>
      <c r="AE3" s="51"/>
    </row>
    <row r="4" spans="1:31" ht="29" x14ac:dyDescent="0.35">
      <c r="A4" s="10">
        <v>34</v>
      </c>
      <c r="B4" s="10">
        <v>114</v>
      </c>
      <c r="C4" s="52" t="s">
        <v>124</v>
      </c>
      <c r="D4" s="17" t="s">
        <v>125</v>
      </c>
      <c r="E4" s="16" t="s">
        <v>65</v>
      </c>
      <c r="F4" s="16" t="s">
        <v>126</v>
      </c>
      <c r="G4" s="16" t="s">
        <v>127</v>
      </c>
      <c r="H4" s="11"/>
      <c r="I4" s="12"/>
      <c r="J4" s="13"/>
      <c r="K4" s="16" t="s">
        <v>56</v>
      </c>
      <c r="L4" s="22"/>
      <c r="M4" s="14">
        <v>34634830</v>
      </c>
      <c r="N4" s="14">
        <v>19409124</v>
      </c>
      <c r="O4" s="11"/>
      <c r="P4" s="12"/>
      <c r="Q4" s="13"/>
      <c r="R4" s="11"/>
      <c r="S4" s="12"/>
      <c r="T4" s="12"/>
      <c r="U4" s="13"/>
      <c r="V4" s="11">
        <v>49</v>
      </c>
      <c r="W4" s="11">
        <v>50</v>
      </c>
      <c r="X4" s="32">
        <f t="shared" si="0"/>
        <v>388182.48</v>
      </c>
      <c r="Y4" s="34">
        <f t="shared" ref="Y4:Y10" si="2">$X$11/X4*25</f>
        <v>12.323392338572313</v>
      </c>
      <c r="Z4" s="35">
        <v>60.1</v>
      </c>
      <c r="AA4" s="36">
        <f t="shared" si="1"/>
        <v>72.423392338572313</v>
      </c>
      <c r="AB4" s="49"/>
      <c r="AC4" s="50"/>
      <c r="AD4" s="50"/>
      <c r="AE4" s="51"/>
    </row>
    <row r="5" spans="1:31" ht="29" x14ac:dyDescent="0.35">
      <c r="A5" s="10">
        <v>14</v>
      </c>
      <c r="B5" s="10">
        <v>101</v>
      </c>
      <c r="C5" s="52" t="s">
        <v>63</v>
      </c>
      <c r="D5" s="17" t="s">
        <v>64</v>
      </c>
      <c r="E5" s="16" t="s">
        <v>65</v>
      </c>
      <c r="F5" s="16" t="s">
        <v>66</v>
      </c>
      <c r="G5" s="16" t="s">
        <v>25</v>
      </c>
      <c r="H5" s="11"/>
      <c r="I5" s="12"/>
      <c r="J5" s="13"/>
      <c r="K5" s="16" t="s">
        <v>56</v>
      </c>
      <c r="L5" s="22"/>
      <c r="M5" s="14">
        <v>56328979</v>
      </c>
      <c r="N5" s="14">
        <v>36287635</v>
      </c>
      <c r="O5" s="11"/>
      <c r="P5" s="12"/>
      <c r="Q5" s="13"/>
      <c r="R5" s="11"/>
      <c r="S5" s="12"/>
      <c r="T5" s="12"/>
      <c r="U5" s="13"/>
      <c r="V5" s="11">
        <v>65</v>
      </c>
      <c r="W5" s="11">
        <v>90</v>
      </c>
      <c r="X5" s="32">
        <f t="shared" si="0"/>
        <v>403195.94444444444</v>
      </c>
      <c r="Y5" s="34">
        <f t="shared" si="2"/>
        <v>11.864516659738229</v>
      </c>
      <c r="Z5" s="35">
        <v>48.705538007004002</v>
      </c>
      <c r="AA5" s="36">
        <f t="shared" si="1"/>
        <v>60.57005466674223</v>
      </c>
      <c r="AB5" s="49"/>
      <c r="AC5" s="50"/>
      <c r="AD5" s="50"/>
      <c r="AE5" s="51"/>
    </row>
    <row r="6" spans="1:31" ht="29" x14ac:dyDescent="0.35">
      <c r="A6" s="10">
        <v>24</v>
      </c>
      <c r="B6" s="10">
        <v>119</v>
      </c>
      <c r="C6" s="52" t="s">
        <v>95</v>
      </c>
      <c r="D6" s="17" t="s">
        <v>96</v>
      </c>
      <c r="E6" s="16" t="s">
        <v>79</v>
      </c>
      <c r="F6" s="16" t="s">
        <v>38</v>
      </c>
      <c r="G6" s="16" t="s">
        <v>97</v>
      </c>
      <c r="H6" s="11"/>
      <c r="I6" s="12"/>
      <c r="J6" s="13"/>
      <c r="K6" s="16" t="s">
        <v>56</v>
      </c>
      <c r="L6" s="22"/>
      <c r="M6" s="14">
        <v>49281158</v>
      </c>
      <c r="N6" s="14">
        <v>27343567</v>
      </c>
      <c r="O6" s="11"/>
      <c r="P6" s="12"/>
      <c r="Q6" s="13"/>
      <c r="R6" s="11"/>
      <c r="S6" s="12"/>
      <c r="T6" s="12"/>
      <c r="U6" s="13"/>
      <c r="V6" s="11">
        <v>70</v>
      </c>
      <c r="W6" s="11">
        <v>71</v>
      </c>
      <c r="X6" s="32">
        <f t="shared" si="0"/>
        <v>385120.661971831</v>
      </c>
      <c r="Y6" s="34">
        <f t="shared" si="2"/>
        <v>12.421366788027326</v>
      </c>
      <c r="Z6" s="35">
        <v>45</v>
      </c>
      <c r="AA6" s="36">
        <f t="shared" si="1"/>
        <v>57.421366788027328</v>
      </c>
      <c r="AB6" s="49"/>
      <c r="AC6" s="50"/>
      <c r="AD6" s="50"/>
      <c r="AE6" s="51"/>
    </row>
    <row r="7" spans="1:31" ht="29" x14ac:dyDescent="0.35">
      <c r="A7" s="10">
        <v>16</v>
      </c>
      <c r="B7" s="10">
        <v>95</v>
      </c>
      <c r="C7" s="52" t="s">
        <v>71</v>
      </c>
      <c r="D7" s="17" t="s">
        <v>64</v>
      </c>
      <c r="E7" s="16" t="s">
        <v>65</v>
      </c>
      <c r="F7" s="16" t="s">
        <v>72</v>
      </c>
      <c r="G7" s="16" t="s">
        <v>25</v>
      </c>
      <c r="H7" s="11"/>
      <c r="I7" s="12"/>
      <c r="J7" s="13"/>
      <c r="K7" s="16" t="s">
        <v>56</v>
      </c>
      <c r="L7" s="22"/>
      <c r="M7" s="14">
        <v>40629474</v>
      </c>
      <c r="N7" s="14">
        <v>26246464</v>
      </c>
      <c r="O7" s="11"/>
      <c r="P7" s="12"/>
      <c r="Q7" s="13"/>
      <c r="R7" s="11"/>
      <c r="S7" s="12"/>
      <c r="T7" s="12"/>
      <c r="U7" s="13"/>
      <c r="V7" s="11">
        <v>57</v>
      </c>
      <c r="W7" s="11">
        <v>58</v>
      </c>
      <c r="X7" s="32">
        <f t="shared" si="0"/>
        <v>452525.24137931032</v>
      </c>
      <c r="Y7" s="34">
        <f t="shared" si="2"/>
        <v>10.571178273766707</v>
      </c>
      <c r="Z7" s="35">
        <v>33.31409491734297</v>
      </c>
      <c r="AA7" s="36">
        <f t="shared" si="1"/>
        <v>43.885273191109675</v>
      </c>
      <c r="AB7" s="49"/>
      <c r="AC7" s="50"/>
      <c r="AD7" s="50"/>
      <c r="AE7" s="51"/>
    </row>
    <row r="8" spans="1:31" x14ac:dyDescent="0.35">
      <c r="A8" s="10">
        <v>22</v>
      </c>
      <c r="B8" s="10">
        <v>148</v>
      </c>
      <c r="C8" s="52" t="s">
        <v>88</v>
      </c>
      <c r="D8" s="17" t="s">
        <v>89</v>
      </c>
      <c r="E8" s="16" t="s">
        <v>89</v>
      </c>
      <c r="F8" s="16" t="s">
        <v>90</v>
      </c>
      <c r="G8" s="16" t="s">
        <v>25</v>
      </c>
      <c r="H8" s="11"/>
      <c r="I8" s="12"/>
      <c r="J8" s="13"/>
      <c r="K8" s="16" t="s">
        <v>56</v>
      </c>
      <c r="L8" s="22"/>
      <c r="M8" s="14">
        <v>38308412</v>
      </c>
      <c r="N8" s="14">
        <v>29044745</v>
      </c>
      <c r="O8" s="11"/>
      <c r="P8" s="12"/>
      <c r="Q8" s="13"/>
      <c r="R8" s="11"/>
      <c r="S8" s="12"/>
      <c r="T8" s="12"/>
      <c r="U8" s="13"/>
      <c r="V8" s="11">
        <v>48</v>
      </c>
      <c r="W8" s="11">
        <v>50</v>
      </c>
      <c r="X8" s="32">
        <f t="shared" si="0"/>
        <v>580894.9</v>
      </c>
      <c r="Y8" s="34">
        <f t="shared" si="2"/>
        <v>8.2350955396578627</v>
      </c>
      <c r="Z8" s="35">
        <v>33.903662705874709</v>
      </c>
      <c r="AA8" s="36">
        <f t="shared" si="1"/>
        <v>42.138758245532571</v>
      </c>
      <c r="AB8" s="49"/>
      <c r="AC8" s="50"/>
      <c r="AD8" s="50"/>
      <c r="AE8" s="51"/>
    </row>
    <row r="9" spans="1:31" x14ac:dyDescent="0.35">
      <c r="A9" s="10">
        <v>19</v>
      </c>
      <c r="B9" s="10">
        <v>118</v>
      </c>
      <c r="C9" s="52" t="s">
        <v>81</v>
      </c>
      <c r="D9" s="17" t="s">
        <v>78</v>
      </c>
      <c r="E9" s="16" t="s">
        <v>79</v>
      </c>
      <c r="F9" s="16" t="s">
        <v>80</v>
      </c>
      <c r="G9" s="16" t="s">
        <v>25</v>
      </c>
      <c r="H9" s="11"/>
      <c r="I9" s="12"/>
      <c r="J9" s="13"/>
      <c r="K9" s="16" t="s">
        <v>56</v>
      </c>
      <c r="L9" s="22"/>
      <c r="M9" s="14">
        <v>61107429</v>
      </c>
      <c r="N9" s="14">
        <v>41886914</v>
      </c>
      <c r="O9" s="11"/>
      <c r="P9" s="12"/>
      <c r="Q9" s="13"/>
      <c r="R9" s="11"/>
      <c r="S9" s="12"/>
      <c r="T9" s="12"/>
      <c r="U9" s="13"/>
      <c r="V9" s="11">
        <v>96</v>
      </c>
      <c r="W9" s="11">
        <v>110</v>
      </c>
      <c r="X9" s="32">
        <f t="shared" si="0"/>
        <v>380790.12727272726</v>
      </c>
      <c r="Y9" s="34">
        <f t="shared" si="2"/>
        <v>12.562628748443966</v>
      </c>
      <c r="Z9" s="35">
        <v>27.369185063298595</v>
      </c>
      <c r="AA9" s="36">
        <f t="shared" si="1"/>
        <v>39.931813811742558</v>
      </c>
      <c r="AB9" s="49"/>
      <c r="AC9" s="50"/>
      <c r="AD9" s="50"/>
      <c r="AE9" s="51"/>
    </row>
    <row r="10" spans="1:31" x14ac:dyDescent="0.35">
      <c r="A10" s="10">
        <v>18</v>
      </c>
      <c r="B10" s="10">
        <v>117</v>
      </c>
      <c r="C10" s="52" t="s">
        <v>77</v>
      </c>
      <c r="D10" s="17" t="s">
        <v>78</v>
      </c>
      <c r="E10" s="16" t="s">
        <v>79</v>
      </c>
      <c r="F10" s="16" t="s">
        <v>80</v>
      </c>
      <c r="G10" s="16" t="s">
        <v>25</v>
      </c>
      <c r="H10" s="11"/>
      <c r="I10" s="12"/>
      <c r="J10" s="13"/>
      <c r="K10" s="16" t="s">
        <v>56</v>
      </c>
      <c r="L10" s="22"/>
      <c r="M10" s="14">
        <v>72087126</v>
      </c>
      <c r="N10" s="14">
        <v>51338022</v>
      </c>
      <c r="O10" s="11"/>
      <c r="P10" s="12"/>
      <c r="Q10" s="13"/>
      <c r="R10" s="11"/>
      <c r="S10" s="12"/>
      <c r="T10" s="12"/>
      <c r="U10" s="13"/>
      <c r="V10" s="11">
        <v>96</v>
      </c>
      <c r="W10" s="11">
        <v>112</v>
      </c>
      <c r="X10" s="32">
        <f t="shared" si="0"/>
        <v>458375.19642857142</v>
      </c>
      <c r="Y10" s="34">
        <f t="shared" si="2"/>
        <v>10.436264957773403</v>
      </c>
      <c r="Z10" s="35">
        <v>22.124281603768729</v>
      </c>
      <c r="AA10" s="36">
        <f t="shared" si="1"/>
        <v>32.560546561542132</v>
      </c>
      <c r="AB10" s="49"/>
      <c r="AC10" s="50"/>
      <c r="AD10" s="50"/>
      <c r="AE10" s="51"/>
    </row>
    <row r="11" spans="1:31" ht="19.5" customHeight="1" x14ac:dyDescent="0.35">
      <c r="A11" s="10"/>
      <c r="B11" s="10"/>
      <c r="C11" s="52"/>
      <c r="D11" s="17"/>
      <c r="E11" s="22"/>
      <c r="F11" s="22"/>
      <c r="G11" s="22"/>
      <c r="H11" s="19"/>
      <c r="I11" s="20"/>
      <c r="J11" s="21"/>
      <c r="K11" s="22"/>
      <c r="L11" s="22"/>
      <c r="M11" s="30" t="s">
        <v>156</v>
      </c>
      <c r="N11" s="23">
        <f>SUM(N3:N10)</f>
        <v>248203852</v>
      </c>
      <c r="O11" s="19"/>
      <c r="P11" s="20"/>
      <c r="Q11" s="21"/>
      <c r="R11" s="19"/>
      <c r="S11" s="20"/>
      <c r="T11" s="20"/>
      <c r="U11" s="21"/>
      <c r="V11" s="19"/>
      <c r="W11" s="40" t="s">
        <v>164</v>
      </c>
      <c r="X11" s="38">
        <v>191349</v>
      </c>
      <c r="Y11" s="33"/>
      <c r="Z11" s="18"/>
      <c r="AA11" s="37"/>
      <c r="AB11" s="19"/>
      <c r="AC11" s="20"/>
      <c r="AD11" s="20"/>
      <c r="AE11" s="21"/>
    </row>
    <row r="12" spans="1:31" ht="20" customHeight="1" x14ac:dyDescent="0.35">
      <c r="A12" s="10"/>
      <c r="B12" s="10"/>
      <c r="C12" s="52"/>
      <c r="D12" s="17"/>
      <c r="E12" s="22"/>
      <c r="F12" s="22"/>
      <c r="G12" s="22"/>
      <c r="H12" s="19"/>
      <c r="I12" s="20"/>
      <c r="J12" s="21"/>
      <c r="K12" s="22"/>
      <c r="L12" s="22"/>
      <c r="M12" s="30" t="s">
        <v>155</v>
      </c>
      <c r="N12" s="23">
        <v>160000000</v>
      </c>
      <c r="O12" s="19"/>
      <c r="P12" s="20"/>
      <c r="Q12" s="21"/>
      <c r="R12" s="19"/>
      <c r="S12" s="20"/>
      <c r="T12" s="20"/>
      <c r="U12" s="21"/>
      <c r="V12" s="19"/>
      <c r="W12" s="19"/>
      <c r="X12" s="31"/>
      <c r="Y12" s="31"/>
      <c r="Z12" s="18"/>
      <c r="AA12" s="37"/>
      <c r="AB12" s="19"/>
      <c r="AC12" s="20"/>
      <c r="AD12" s="20"/>
      <c r="AE12" s="21"/>
    </row>
    <row r="13" spans="1:31" ht="53.5" customHeight="1" x14ac:dyDescent="0.35">
      <c r="A13" s="2" t="s">
        <v>0</v>
      </c>
      <c r="B13" s="3" t="s">
        <v>1</v>
      </c>
      <c r="C13" s="4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6" t="s">
        <v>7</v>
      </c>
      <c r="I13" s="6"/>
      <c r="J13" s="6"/>
      <c r="K13" s="5" t="s">
        <v>165</v>
      </c>
      <c r="L13" s="5" t="s">
        <v>170</v>
      </c>
      <c r="M13" s="5" t="s">
        <v>9</v>
      </c>
      <c r="N13" s="5" t="s">
        <v>10</v>
      </c>
      <c r="O13" s="5" t="s">
        <v>11</v>
      </c>
      <c r="P13" s="5"/>
      <c r="Q13" s="5"/>
      <c r="R13" s="5" t="s">
        <v>12</v>
      </c>
      <c r="S13" s="5"/>
      <c r="T13" s="5"/>
      <c r="U13" s="5"/>
      <c r="V13" s="7" t="s">
        <v>13</v>
      </c>
      <c r="W13" s="8" t="s">
        <v>14</v>
      </c>
      <c r="X13" s="8" t="s">
        <v>160</v>
      </c>
      <c r="Y13" s="8" t="s">
        <v>161</v>
      </c>
      <c r="Z13" s="9" t="s">
        <v>162</v>
      </c>
      <c r="AA13" s="9" t="s">
        <v>163</v>
      </c>
      <c r="AB13" s="42" t="s">
        <v>15</v>
      </c>
      <c r="AC13" s="43"/>
      <c r="AD13" s="43"/>
      <c r="AE13" s="44"/>
    </row>
    <row r="14" spans="1:31" ht="29" x14ac:dyDescent="0.35">
      <c r="A14" s="10">
        <v>21</v>
      </c>
      <c r="B14" s="10">
        <v>129</v>
      </c>
      <c r="C14" s="52" t="s">
        <v>85</v>
      </c>
      <c r="D14" s="17" t="s">
        <v>23</v>
      </c>
      <c r="E14" s="16" t="s">
        <v>23</v>
      </c>
      <c r="F14" s="16" t="s">
        <v>86</v>
      </c>
      <c r="G14" s="16" t="s">
        <v>87</v>
      </c>
      <c r="H14" s="11"/>
      <c r="I14" s="12"/>
      <c r="J14" s="13"/>
      <c r="K14" s="16" t="s">
        <v>21</v>
      </c>
      <c r="L14" s="22" t="s">
        <v>166</v>
      </c>
      <c r="M14" s="14">
        <v>118011000</v>
      </c>
      <c r="N14" s="14">
        <v>31824000</v>
      </c>
      <c r="O14" s="11"/>
      <c r="P14" s="12"/>
      <c r="Q14" s="13"/>
      <c r="R14" s="11"/>
      <c r="S14" s="12"/>
      <c r="T14" s="12"/>
      <c r="U14" s="13"/>
      <c r="V14" s="11">
        <v>97</v>
      </c>
      <c r="W14" s="11">
        <v>118</v>
      </c>
      <c r="X14" s="32">
        <f t="shared" ref="X14:X34" si="3">N14/W14</f>
        <v>269694.9152542373</v>
      </c>
      <c r="Y14" s="34">
        <f>$X$36/X14*25</f>
        <v>23.622525452488684</v>
      </c>
      <c r="Z14" s="35">
        <v>50.232971342383109</v>
      </c>
      <c r="AA14" s="36">
        <f t="shared" ref="AA14:AA34" si="4">Y14+Z14</f>
        <v>73.855496794871797</v>
      </c>
      <c r="AB14" s="49"/>
      <c r="AC14" s="50"/>
      <c r="AD14" s="50"/>
      <c r="AE14" s="51"/>
    </row>
    <row r="15" spans="1:31" x14ac:dyDescent="0.35">
      <c r="A15" s="10">
        <v>2</v>
      </c>
      <c r="B15" s="10">
        <v>138</v>
      </c>
      <c r="C15" s="52" t="s">
        <v>22</v>
      </c>
      <c r="D15" s="17" t="s">
        <v>23</v>
      </c>
      <c r="E15" s="16" t="s">
        <v>23</v>
      </c>
      <c r="F15" s="16" t="s">
        <v>24</v>
      </c>
      <c r="G15" s="16" t="s">
        <v>25</v>
      </c>
      <c r="H15" s="11"/>
      <c r="I15" s="12"/>
      <c r="J15" s="13"/>
      <c r="K15" s="16" t="s">
        <v>21</v>
      </c>
      <c r="L15" s="22" t="s">
        <v>166</v>
      </c>
      <c r="M15" s="14">
        <v>73695005</v>
      </c>
      <c r="N15" s="14">
        <v>32284809</v>
      </c>
      <c r="O15" s="11"/>
      <c r="P15" s="12"/>
      <c r="Q15" s="13"/>
      <c r="R15" s="11"/>
      <c r="S15" s="12"/>
      <c r="T15" s="12"/>
      <c r="U15" s="13"/>
      <c r="V15" s="11">
        <v>97</v>
      </c>
      <c r="W15" s="11">
        <v>98</v>
      </c>
      <c r="X15" s="32">
        <f t="shared" si="3"/>
        <v>329436.82653061225</v>
      </c>
      <c r="Y15" s="34">
        <f>$X$36/X15*25</f>
        <v>19.338684952418333</v>
      </c>
      <c r="Z15" s="35">
        <v>50.7</v>
      </c>
      <c r="AA15" s="36">
        <f t="shared" si="4"/>
        <v>70.038684952418336</v>
      </c>
      <c r="AB15" s="49"/>
      <c r="AC15" s="50"/>
      <c r="AD15" s="50"/>
      <c r="AE15" s="51"/>
    </row>
    <row r="16" spans="1:31" ht="29" x14ac:dyDescent="0.35">
      <c r="A16" s="10">
        <v>17</v>
      </c>
      <c r="B16" s="10">
        <v>92</v>
      </c>
      <c r="C16" s="52" t="s">
        <v>73</v>
      </c>
      <c r="D16" s="17" t="s">
        <v>74</v>
      </c>
      <c r="E16" s="16" t="s">
        <v>41</v>
      </c>
      <c r="F16" s="16" t="s">
        <v>75</v>
      </c>
      <c r="G16" s="16" t="s">
        <v>76</v>
      </c>
      <c r="H16" s="11"/>
      <c r="I16" s="12"/>
      <c r="J16" s="13"/>
      <c r="K16" s="16" t="s">
        <v>21</v>
      </c>
      <c r="L16" s="22" t="s">
        <v>166</v>
      </c>
      <c r="M16" s="14">
        <v>44033653</v>
      </c>
      <c r="N16" s="14">
        <v>19044883</v>
      </c>
      <c r="O16" s="11"/>
      <c r="P16" s="12"/>
      <c r="Q16" s="13"/>
      <c r="R16" s="11"/>
      <c r="S16" s="12"/>
      <c r="T16" s="12"/>
      <c r="U16" s="13"/>
      <c r="V16" s="11">
        <v>49</v>
      </c>
      <c r="W16" s="11">
        <v>50</v>
      </c>
      <c r="X16" s="32">
        <f t="shared" si="3"/>
        <v>380897.66</v>
      </c>
      <c r="Y16" s="34">
        <f>$X$36/X16*25</f>
        <v>16.725949432191314</v>
      </c>
      <c r="Z16" s="35">
        <v>53.307483065136182</v>
      </c>
      <c r="AA16" s="36">
        <f t="shared" si="4"/>
        <v>70.033432497327496</v>
      </c>
      <c r="AB16" s="49"/>
      <c r="AC16" s="50"/>
      <c r="AD16" s="50"/>
      <c r="AE16" s="51"/>
    </row>
    <row r="17" spans="1:31" ht="29" x14ac:dyDescent="0.35">
      <c r="A17" s="10">
        <v>1</v>
      </c>
      <c r="B17" s="10">
        <v>139</v>
      </c>
      <c r="C17" s="52" t="s">
        <v>16</v>
      </c>
      <c r="D17" s="17" t="s">
        <v>17</v>
      </c>
      <c r="E17" s="16" t="s">
        <v>18</v>
      </c>
      <c r="F17" s="16" t="s">
        <v>19</v>
      </c>
      <c r="G17" s="16" t="s">
        <v>20</v>
      </c>
      <c r="H17" s="11"/>
      <c r="I17" s="12"/>
      <c r="J17" s="13"/>
      <c r="K17" s="16" t="s">
        <v>21</v>
      </c>
      <c r="L17" s="22" t="s">
        <v>167</v>
      </c>
      <c r="M17" s="14">
        <v>40301046</v>
      </c>
      <c r="N17" s="14">
        <v>25824201</v>
      </c>
      <c r="O17" s="11"/>
      <c r="P17" s="12"/>
      <c r="Q17" s="13"/>
      <c r="R17" s="11"/>
      <c r="S17" s="12"/>
      <c r="T17" s="12"/>
      <c r="U17" s="13"/>
      <c r="V17" s="11">
        <v>40</v>
      </c>
      <c r="W17" s="11">
        <v>41</v>
      </c>
      <c r="X17" s="32">
        <f t="shared" si="3"/>
        <v>629858.56097560981</v>
      </c>
      <c r="Y17" s="34">
        <f>$X$35/X17*25</f>
        <v>8.7489880132206217</v>
      </c>
      <c r="Z17" s="35">
        <v>60.192688002792799</v>
      </c>
      <c r="AA17" s="36">
        <f t="shared" si="4"/>
        <v>68.941676016013417</v>
      </c>
      <c r="AB17" s="49"/>
      <c r="AC17" s="50"/>
      <c r="AD17" s="50"/>
      <c r="AE17" s="51"/>
    </row>
    <row r="18" spans="1:31" ht="29" x14ac:dyDescent="0.35">
      <c r="A18" s="10">
        <v>41</v>
      </c>
      <c r="B18" s="10">
        <v>124</v>
      </c>
      <c r="C18" s="52" t="s">
        <v>146</v>
      </c>
      <c r="D18" s="17" t="s">
        <v>74</v>
      </c>
      <c r="E18" s="16" t="s">
        <v>41</v>
      </c>
      <c r="F18" s="16" t="s">
        <v>147</v>
      </c>
      <c r="G18" s="16" t="s">
        <v>148</v>
      </c>
      <c r="H18" s="11"/>
      <c r="I18" s="12"/>
      <c r="J18" s="13"/>
      <c r="K18" s="16" t="s">
        <v>21</v>
      </c>
      <c r="L18" s="22" t="s">
        <v>166</v>
      </c>
      <c r="M18" s="14">
        <v>54289810</v>
      </c>
      <c r="N18" s="14">
        <v>25738327</v>
      </c>
      <c r="O18" s="11"/>
      <c r="P18" s="12"/>
      <c r="Q18" s="13"/>
      <c r="R18" s="11"/>
      <c r="S18" s="12"/>
      <c r="T18" s="12"/>
      <c r="U18" s="13"/>
      <c r="V18" s="11">
        <v>100</v>
      </c>
      <c r="W18" s="11">
        <v>101</v>
      </c>
      <c r="X18" s="32">
        <f t="shared" si="3"/>
        <v>254834.92079207921</v>
      </c>
      <c r="Y18" s="34">
        <f>$X$36/X18*25</f>
        <v>25.000007770512823</v>
      </c>
      <c r="Z18" s="35">
        <v>39.688951770623873</v>
      </c>
      <c r="AA18" s="36">
        <f t="shared" si="4"/>
        <v>64.688959541136697</v>
      </c>
      <c r="AB18" s="49"/>
      <c r="AC18" s="50"/>
      <c r="AD18" s="50"/>
      <c r="AE18" s="51"/>
    </row>
    <row r="19" spans="1:31" ht="29" x14ac:dyDescent="0.35">
      <c r="A19" s="10">
        <v>32</v>
      </c>
      <c r="B19" s="10">
        <v>125</v>
      </c>
      <c r="C19" s="52" t="s">
        <v>119</v>
      </c>
      <c r="D19" s="17" t="s">
        <v>120</v>
      </c>
      <c r="E19" s="16" t="s">
        <v>49</v>
      </c>
      <c r="F19" s="16" t="s">
        <v>121</v>
      </c>
      <c r="G19" s="16" t="s">
        <v>25</v>
      </c>
      <c r="H19" s="11"/>
      <c r="I19" s="12"/>
      <c r="J19" s="13"/>
      <c r="K19" s="16" t="s">
        <v>21</v>
      </c>
      <c r="L19" s="22" t="s">
        <v>167</v>
      </c>
      <c r="M19" s="14">
        <v>37335301</v>
      </c>
      <c r="N19" s="14">
        <v>21795295</v>
      </c>
      <c r="O19" s="11"/>
      <c r="P19" s="12"/>
      <c r="Q19" s="13"/>
      <c r="R19" s="11"/>
      <c r="S19" s="12"/>
      <c r="T19" s="12"/>
      <c r="U19" s="13"/>
      <c r="V19" s="11">
        <v>49</v>
      </c>
      <c r="W19" s="11">
        <v>50</v>
      </c>
      <c r="X19" s="32">
        <f t="shared" si="3"/>
        <v>435905.9</v>
      </c>
      <c r="Y19" s="34">
        <f>$X$35/X19*25</f>
        <v>12.6417765852676</v>
      </c>
      <c r="Z19" s="35">
        <v>50.432673083800886</v>
      </c>
      <c r="AA19" s="36">
        <f t="shared" si="4"/>
        <v>63.074449669068485</v>
      </c>
      <c r="AB19" s="49"/>
      <c r="AC19" s="50"/>
      <c r="AD19" s="50"/>
      <c r="AE19" s="51"/>
    </row>
    <row r="20" spans="1:31" ht="29" x14ac:dyDescent="0.35">
      <c r="A20" s="10">
        <v>26</v>
      </c>
      <c r="B20" s="10">
        <v>105</v>
      </c>
      <c r="C20" s="52" t="s">
        <v>100</v>
      </c>
      <c r="D20" s="17" t="s">
        <v>101</v>
      </c>
      <c r="E20" s="16" t="s">
        <v>41</v>
      </c>
      <c r="F20" s="16" t="s">
        <v>102</v>
      </c>
      <c r="G20" s="16" t="s">
        <v>25</v>
      </c>
      <c r="H20" s="11"/>
      <c r="I20" s="12"/>
      <c r="J20" s="13"/>
      <c r="K20" s="16" t="s">
        <v>21</v>
      </c>
      <c r="L20" s="22" t="s">
        <v>166</v>
      </c>
      <c r="M20" s="14">
        <v>49757114</v>
      </c>
      <c r="N20" s="14">
        <v>21833232</v>
      </c>
      <c r="O20" s="11"/>
      <c r="P20" s="12"/>
      <c r="Q20" s="13"/>
      <c r="R20" s="11"/>
      <c r="S20" s="12"/>
      <c r="T20" s="12"/>
      <c r="U20" s="13"/>
      <c r="V20" s="11">
        <v>78</v>
      </c>
      <c r="W20" s="11">
        <v>78</v>
      </c>
      <c r="X20" s="32">
        <f t="shared" si="3"/>
        <v>279913.23076923075</v>
      </c>
      <c r="Y20" s="34">
        <f>$X$36/X20*25</f>
        <v>22.760178154109298</v>
      </c>
      <c r="Z20" s="35">
        <v>40.148859272287012</v>
      </c>
      <c r="AA20" s="36">
        <f t="shared" si="4"/>
        <v>62.90903742639631</v>
      </c>
      <c r="AB20" s="49"/>
      <c r="AC20" s="50"/>
      <c r="AD20" s="50"/>
      <c r="AE20" s="51"/>
    </row>
    <row r="21" spans="1:31" x14ac:dyDescent="0.35">
      <c r="A21" s="10">
        <v>40</v>
      </c>
      <c r="B21" s="10">
        <v>136</v>
      </c>
      <c r="C21" s="52" t="s">
        <v>144</v>
      </c>
      <c r="D21" s="17" t="s">
        <v>23</v>
      </c>
      <c r="E21" s="16" t="s">
        <v>23</v>
      </c>
      <c r="F21" s="16" t="s">
        <v>110</v>
      </c>
      <c r="G21" s="16" t="s">
        <v>145</v>
      </c>
      <c r="H21" s="11"/>
      <c r="I21" s="12"/>
      <c r="J21" s="13"/>
      <c r="K21" s="16" t="s">
        <v>21</v>
      </c>
      <c r="L21" s="22" t="s">
        <v>166</v>
      </c>
      <c r="M21" s="14">
        <v>82221399</v>
      </c>
      <c r="N21" s="14">
        <v>37334401</v>
      </c>
      <c r="O21" s="11"/>
      <c r="P21" s="12"/>
      <c r="Q21" s="13"/>
      <c r="R21" s="11"/>
      <c r="S21" s="12"/>
      <c r="T21" s="12"/>
      <c r="U21" s="13"/>
      <c r="V21" s="11">
        <v>110</v>
      </c>
      <c r="W21" s="11">
        <v>112</v>
      </c>
      <c r="X21" s="32">
        <f t="shared" si="3"/>
        <v>333342.86607142858</v>
      </c>
      <c r="Y21" s="34">
        <f>$X$36/X21*25</f>
        <v>19.112078428685649</v>
      </c>
      <c r="Z21" s="35">
        <v>42.198225775739644</v>
      </c>
      <c r="AA21" s="36">
        <f t="shared" si="4"/>
        <v>61.310304204425293</v>
      </c>
      <c r="AB21" s="49"/>
      <c r="AC21" s="50"/>
      <c r="AD21" s="50"/>
      <c r="AE21" s="51"/>
    </row>
    <row r="22" spans="1:31" x14ac:dyDescent="0.35">
      <c r="A22" s="10">
        <v>30</v>
      </c>
      <c r="B22" s="10">
        <v>107</v>
      </c>
      <c r="C22" s="52" t="s">
        <v>112</v>
      </c>
      <c r="D22" s="17" t="s">
        <v>113</v>
      </c>
      <c r="E22" s="16" t="s">
        <v>114</v>
      </c>
      <c r="F22" s="16" t="s">
        <v>115</v>
      </c>
      <c r="G22" s="16" t="s">
        <v>116</v>
      </c>
      <c r="H22" s="11"/>
      <c r="I22" s="12"/>
      <c r="J22" s="13"/>
      <c r="K22" s="16" t="s">
        <v>21</v>
      </c>
      <c r="L22" s="22" t="s">
        <v>166</v>
      </c>
      <c r="M22" s="14">
        <v>50133599</v>
      </c>
      <c r="N22" s="14">
        <v>23217433</v>
      </c>
      <c r="O22" s="11"/>
      <c r="P22" s="12"/>
      <c r="Q22" s="13"/>
      <c r="R22" s="11"/>
      <c r="S22" s="12"/>
      <c r="T22" s="12"/>
      <c r="U22" s="13"/>
      <c r="V22" s="11">
        <v>56</v>
      </c>
      <c r="W22" s="11">
        <v>82</v>
      </c>
      <c r="X22" s="32">
        <f t="shared" si="3"/>
        <v>283139.42682926828</v>
      </c>
      <c r="Y22" s="34">
        <f>$X$36/X22*25</f>
        <v>22.500840209165244</v>
      </c>
      <c r="Z22" s="35">
        <v>37.490306421902886</v>
      </c>
      <c r="AA22" s="36">
        <f t="shared" si="4"/>
        <v>59.991146631068133</v>
      </c>
      <c r="AB22" s="49"/>
      <c r="AC22" s="50"/>
      <c r="AD22" s="50"/>
      <c r="AE22" s="51"/>
    </row>
    <row r="23" spans="1:31" ht="29" x14ac:dyDescent="0.35">
      <c r="A23" s="10">
        <v>29</v>
      </c>
      <c r="B23" s="10">
        <v>134</v>
      </c>
      <c r="C23" s="52" t="s">
        <v>111</v>
      </c>
      <c r="D23" s="17" t="s">
        <v>104</v>
      </c>
      <c r="E23" s="16" t="s">
        <v>105</v>
      </c>
      <c r="F23" s="16" t="s">
        <v>106</v>
      </c>
      <c r="G23" s="16" t="s">
        <v>25</v>
      </c>
      <c r="H23" s="11"/>
      <c r="I23" s="12"/>
      <c r="J23" s="13"/>
      <c r="K23" s="16" t="s">
        <v>21</v>
      </c>
      <c r="L23" s="22" t="s">
        <v>167</v>
      </c>
      <c r="M23" s="14">
        <v>38872779</v>
      </c>
      <c r="N23" s="14">
        <v>18074886</v>
      </c>
      <c r="O23" s="11"/>
      <c r="P23" s="12"/>
      <c r="Q23" s="13"/>
      <c r="R23" s="11"/>
      <c r="S23" s="12"/>
      <c r="T23" s="12"/>
      <c r="U23" s="13"/>
      <c r="V23" s="11">
        <v>81</v>
      </c>
      <c r="W23" s="11">
        <v>82</v>
      </c>
      <c r="X23" s="32">
        <f t="shared" si="3"/>
        <v>220425.43902439025</v>
      </c>
      <c r="Y23" s="34">
        <f>$X$35/X23*25</f>
        <v>24.999950207154832</v>
      </c>
      <c r="Z23" s="35">
        <v>33.094175941117292</v>
      </c>
      <c r="AA23" s="36">
        <f t="shared" si="4"/>
        <v>58.094126148272125</v>
      </c>
      <c r="AB23" s="49"/>
      <c r="AC23" s="50"/>
      <c r="AD23" s="50"/>
      <c r="AE23" s="51"/>
    </row>
    <row r="24" spans="1:31" x14ac:dyDescent="0.35">
      <c r="A24" s="10">
        <v>20</v>
      </c>
      <c r="B24" s="10">
        <v>103</v>
      </c>
      <c r="C24" s="52" t="s">
        <v>82</v>
      </c>
      <c r="D24" s="17" t="s">
        <v>83</v>
      </c>
      <c r="E24" s="16" t="s">
        <v>41</v>
      </c>
      <c r="F24" s="16" t="s">
        <v>84</v>
      </c>
      <c r="G24" s="16" t="s">
        <v>25</v>
      </c>
      <c r="H24" s="11"/>
      <c r="I24" s="12"/>
      <c r="J24" s="13"/>
      <c r="K24" s="16" t="s">
        <v>21</v>
      </c>
      <c r="L24" s="22" t="s">
        <v>166</v>
      </c>
      <c r="M24" s="14">
        <v>47213082</v>
      </c>
      <c r="N24" s="14">
        <v>32389586</v>
      </c>
      <c r="O24" s="11"/>
      <c r="P24" s="12"/>
      <c r="Q24" s="13"/>
      <c r="R24" s="11"/>
      <c r="S24" s="12"/>
      <c r="T24" s="12"/>
      <c r="U24" s="13"/>
      <c r="V24" s="11">
        <v>79</v>
      </c>
      <c r="W24" s="11">
        <v>80</v>
      </c>
      <c r="X24" s="32">
        <f t="shared" si="3"/>
        <v>404869.82500000001</v>
      </c>
      <c r="Y24" s="34">
        <f>$X$36/X24*25</f>
        <v>15.735613292494694</v>
      </c>
      <c r="Z24" s="35">
        <v>41.157862184155228</v>
      </c>
      <c r="AA24" s="36">
        <f t="shared" si="4"/>
        <v>56.893475476649925</v>
      </c>
      <c r="AB24" s="49"/>
      <c r="AC24" s="50"/>
      <c r="AD24" s="50"/>
      <c r="AE24" s="51"/>
    </row>
    <row r="25" spans="1:31" ht="29" x14ac:dyDescent="0.35">
      <c r="A25" s="10">
        <v>27</v>
      </c>
      <c r="B25" s="10">
        <v>133</v>
      </c>
      <c r="C25" s="52" t="s">
        <v>103</v>
      </c>
      <c r="D25" s="17" t="s">
        <v>104</v>
      </c>
      <c r="E25" s="16" t="s">
        <v>105</v>
      </c>
      <c r="F25" s="16" t="s">
        <v>106</v>
      </c>
      <c r="G25" s="16" t="s">
        <v>25</v>
      </c>
      <c r="H25" s="11"/>
      <c r="I25" s="12"/>
      <c r="J25" s="13"/>
      <c r="K25" s="16" t="s">
        <v>21</v>
      </c>
      <c r="L25" s="22" t="s">
        <v>167</v>
      </c>
      <c r="M25" s="14">
        <v>33291947</v>
      </c>
      <c r="N25" s="14">
        <v>16247169</v>
      </c>
      <c r="O25" s="11"/>
      <c r="P25" s="12"/>
      <c r="Q25" s="13"/>
      <c r="R25" s="11"/>
      <c r="S25" s="12"/>
      <c r="T25" s="12"/>
      <c r="U25" s="13"/>
      <c r="V25" s="11">
        <v>71</v>
      </c>
      <c r="W25" s="11">
        <v>72</v>
      </c>
      <c r="X25" s="32">
        <f t="shared" si="3"/>
        <v>225655.125</v>
      </c>
      <c r="Y25" s="34">
        <f>$X$35/X25*25</f>
        <v>24.420562129931682</v>
      </c>
      <c r="Z25" s="35">
        <v>32.004542072791196</v>
      </c>
      <c r="AA25" s="36">
        <f t="shared" si="4"/>
        <v>56.425104202722878</v>
      </c>
      <c r="AB25" s="49"/>
      <c r="AC25" s="50"/>
      <c r="AD25" s="50"/>
      <c r="AE25" s="51"/>
    </row>
    <row r="26" spans="1:31" ht="29" x14ac:dyDescent="0.35">
      <c r="A26" s="10">
        <v>31</v>
      </c>
      <c r="B26" s="10">
        <v>112</v>
      </c>
      <c r="C26" s="52" t="s">
        <v>117</v>
      </c>
      <c r="D26" s="17" t="s">
        <v>118</v>
      </c>
      <c r="E26" s="16" t="s">
        <v>41</v>
      </c>
      <c r="F26" s="16" t="s">
        <v>102</v>
      </c>
      <c r="G26" s="16" t="s">
        <v>25</v>
      </c>
      <c r="H26" s="11"/>
      <c r="I26" s="12"/>
      <c r="J26" s="13"/>
      <c r="K26" s="16" t="s">
        <v>21</v>
      </c>
      <c r="L26" s="22" t="s">
        <v>166</v>
      </c>
      <c r="M26" s="14">
        <v>91890486</v>
      </c>
      <c r="N26" s="14">
        <v>44124677</v>
      </c>
      <c r="O26" s="11"/>
      <c r="P26" s="12"/>
      <c r="Q26" s="13"/>
      <c r="R26" s="11"/>
      <c r="S26" s="12"/>
      <c r="T26" s="12"/>
      <c r="U26" s="13"/>
      <c r="V26" s="11">
        <v>89</v>
      </c>
      <c r="W26" s="11">
        <v>89</v>
      </c>
      <c r="X26" s="32">
        <f t="shared" si="3"/>
        <v>495782.88764044945</v>
      </c>
      <c r="Y26" s="34">
        <f>$X$36/X26*25</f>
        <v>12.850130891609698</v>
      </c>
      <c r="Z26" s="35">
        <v>36.33119844254044</v>
      </c>
      <c r="AA26" s="36">
        <f t="shared" si="4"/>
        <v>49.181329334150135</v>
      </c>
      <c r="AB26" s="49"/>
      <c r="AC26" s="50"/>
      <c r="AD26" s="50"/>
      <c r="AE26" s="51"/>
    </row>
    <row r="27" spans="1:31" x14ac:dyDescent="0.35">
      <c r="A27" s="10">
        <v>28</v>
      </c>
      <c r="B27" s="10">
        <v>111</v>
      </c>
      <c r="C27" s="52" t="s">
        <v>107</v>
      </c>
      <c r="D27" s="17" t="s">
        <v>108</v>
      </c>
      <c r="E27" s="16" t="s">
        <v>109</v>
      </c>
      <c r="F27" s="16" t="s">
        <v>110</v>
      </c>
      <c r="G27" s="16" t="s">
        <v>25</v>
      </c>
      <c r="H27" s="11"/>
      <c r="I27" s="12"/>
      <c r="J27" s="13"/>
      <c r="K27" s="16" t="s">
        <v>21</v>
      </c>
      <c r="L27" s="22" t="s">
        <v>166</v>
      </c>
      <c r="M27" s="14">
        <v>144096742.37251994</v>
      </c>
      <c r="N27" s="14">
        <v>77822003.372519895</v>
      </c>
      <c r="O27" s="11"/>
      <c r="P27" s="12"/>
      <c r="Q27" s="13"/>
      <c r="R27" s="11"/>
      <c r="S27" s="12"/>
      <c r="T27" s="12"/>
      <c r="U27" s="13"/>
      <c r="V27" s="11">
        <v>155</v>
      </c>
      <c r="W27" s="11">
        <v>179</v>
      </c>
      <c r="X27" s="32">
        <f t="shared" si="3"/>
        <v>434759.79537720612</v>
      </c>
      <c r="Y27" s="34">
        <f t="shared" ref="Y27:Y31" si="5">$X$36/X27*25</f>
        <v>14.653781393177132</v>
      </c>
      <c r="Z27" s="35">
        <v>34.506179018082065</v>
      </c>
      <c r="AA27" s="36">
        <f t="shared" si="4"/>
        <v>49.159960411259199</v>
      </c>
      <c r="AB27" s="49"/>
      <c r="AC27" s="50"/>
      <c r="AD27" s="50"/>
      <c r="AE27" s="51"/>
    </row>
    <row r="28" spans="1:31" x14ac:dyDescent="0.35">
      <c r="A28" s="10">
        <v>37</v>
      </c>
      <c r="B28" s="10">
        <v>100</v>
      </c>
      <c r="C28" s="52" t="s">
        <v>136</v>
      </c>
      <c r="D28" s="17" t="s">
        <v>23</v>
      </c>
      <c r="E28" s="16" t="s">
        <v>23</v>
      </c>
      <c r="F28" s="16" t="s">
        <v>110</v>
      </c>
      <c r="G28" s="16" t="s">
        <v>137</v>
      </c>
      <c r="H28" s="11"/>
      <c r="I28" s="12"/>
      <c r="J28" s="13"/>
      <c r="K28" s="16" t="s">
        <v>21</v>
      </c>
      <c r="L28" s="22" t="s">
        <v>166</v>
      </c>
      <c r="M28" s="14">
        <v>102067528</v>
      </c>
      <c r="N28" s="14">
        <v>47814455</v>
      </c>
      <c r="O28" s="11"/>
      <c r="P28" s="12"/>
      <c r="Q28" s="13"/>
      <c r="R28" s="11"/>
      <c r="S28" s="12"/>
      <c r="T28" s="12"/>
      <c r="U28" s="13"/>
      <c r="V28" s="11">
        <v>89</v>
      </c>
      <c r="W28" s="11">
        <v>90</v>
      </c>
      <c r="X28" s="32">
        <f t="shared" si="3"/>
        <v>531271.72222222225</v>
      </c>
      <c r="Y28" s="34">
        <f>$X$36/X28*25</f>
        <v>11.99174496499019</v>
      </c>
      <c r="Z28" s="35">
        <v>36.529972727839706</v>
      </c>
      <c r="AA28" s="36">
        <f t="shared" si="4"/>
        <v>48.521717692829895</v>
      </c>
      <c r="AB28" s="49"/>
      <c r="AC28" s="50"/>
      <c r="AD28" s="50"/>
      <c r="AE28" s="51"/>
    </row>
    <row r="29" spans="1:31" ht="29" x14ac:dyDescent="0.35">
      <c r="A29" s="10">
        <v>7</v>
      </c>
      <c r="B29" s="10">
        <v>109</v>
      </c>
      <c r="C29" s="52" t="s">
        <v>39</v>
      </c>
      <c r="D29" s="17" t="s">
        <v>40</v>
      </c>
      <c r="E29" s="16" t="s">
        <v>41</v>
      </c>
      <c r="F29" s="16" t="s">
        <v>35</v>
      </c>
      <c r="G29" s="16" t="s">
        <v>25</v>
      </c>
      <c r="H29" s="11"/>
      <c r="I29" s="12"/>
      <c r="J29" s="13"/>
      <c r="K29" s="16" t="s">
        <v>21</v>
      </c>
      <c r="L29" s="22" t="s">
        <v>166</v>
      </c>
      <c r="M29" s="14">
        <v>53603575</v>
      </c>
      <c r="N29" s="14">
        <v>39688053</v>
      </c>
      <c r="O29" s="11"/>
      <c r="P29" s="12"/>
      <c r="Q29" s="13"/>
      <c r="R29" s="11"/>
      <c r="S29" s="12"/>
      <c r="T29" s="12"/>
      <c r="U29" s="13"/>
      <c r="V29" s="11">
        <v>61</v>
      </c>
      <c r="W29" s="31">
        <v>62</v>
      </c>
      <c r="X29" s="32">
        <f t="shared" si="3"/>
        <v>640129.88709677418</v>
      </c>
      <c r="Y29" s="34">
        <f t="shared" si="5"/>
        <v>9.9524723472829457</v>
      </c>
      <c r="Z29" s="35">
        <v>37.971022989017868</v>
      </c>
      <c r="AA29" s="36">
        <f t="shared" si="4"/>
        <v>47.923495336300817</v>
      </c>
      <c r="AB29" s="49"/>
      <c r="AC29" s="50"/>
      <c r="AD29" s="50"/>
      <c r="AE29" s="51"/>
    </row>
    <row r="30" spans="1:31" x14ac:dyDescent="0.35">
      <c r="A30" s="10">
        <v>33</v>
      </c>
      <c r="B30" s="10">
        <v>93</v>
      </c>
      <c r="C30" s="52" t="s">
        <v>122</v>
      </c>
      <c r="D30" s="17" t="s">
        <v>83</v>
      </c>
      <c r="E30" s="16" t="s">
        <v>41</v>
      </c>
      <c r="F30" s="16" t="s">
        <v>38</v>
      </c>
      <c r="G30" s="16" t="s">
        <v>123</v>
      </c>
      <c r="H30" s="11"/>
      <c r="I30" s="12"/>
      <c r="J30" s="13"/>
      <c r="K30" s="16" t="s">
        <v>21</v>
      </c>
      <c r="L30" s="22" t="s">
        <v>166</v>
      </c>
      <c r="M30" s="14">
        <v>74871824</v>
      </c>
      <c r="N30" s="14">
        <v>46151728</v>
      </c>
      <c r="O30" s="11"/>
      <c r="P30" s="12"/>
      <c r="Q30" s="13"/>
      <c r="R30" s="11"/>
      <c r="S30" s="12"/>
      <c r="T30" s="12"/>
      <c r="U30" s="13"/>
      <c r="V30" s="11">
        <v>46</v>
      </c>
      <c r="W30" s="11">
        <v>57</v>
      </c>
      <c r="X30" s="32">
        <f t="shared" si="3"/>
        <v>809679.43859649124</v>
      </c>
      <c r="Y30" s="34">
        <f>$X$36/X30*25</f>
        <v>7.8683917317245413</v>
      </c>
      <c r="Z30" s="35">
        <v>36.67871298488501</v>
      </c>
      <c r="AA30" s="36">
        <f t="shared" si="4"/>
        <v>44.547104716609553</v>
      </c>
      <c r="AB30" s="49"/>
      <c r="AC30" s="50"/>
      <c r="AD30" s="50"/>
      <c r="AE30" s="51"/>
    </row>
    <row r="31" spans="1:31" ht="29" x14ac:dyDescent="0.35">
      <c r="A31" s="10">
        <v>5</v>
      </c>
      <c r="B31" s="10">
        <v>131</v>
      </c>
      <c r="C31" s="52" t="s">
        <v>32</v>
      </c>
      <c r="D31" s="17" t="s">
        <v>33</v>
      </c>
      <c r="E31" s="16" t="s">
        <v>34</v>
      </c>
      <c r="F31" s="16" t="s">
        <v>35</v>
      </c>
      <c r="G31" s="16" t="s">
        <v>25</v>
      </c>
      <c r="H31" s="11"/>
      <c r="I31" s="12"/>
      <c r="J31" s="13"/>
      <c r="K31" s="16" t="s">
        <v>21</v>
      </c>
      <c r="L31" s="22" t="s">
        <v>166</v>
      </c>
      <c r="M31" s="14">
        <v>26756699</v>
      </c>
      <c r="N31" s="14">
        <v>15727579</v>
      </c>
      <c r="O31" s="11"/>
      <c r="P31" s="12"/>
      <c r="Q31" s="13"/>
      <c r="R31" s="11"/>
      <c r="S31" s="12"/>
      <c r="T31" s="12"/>
      <c r="U31" s="13"/>
      <c r="V31" s="11">
        <v>32</v>
      </c>
      <c r="W31" s="11">
        <v>33</v>
      </c>
      <c r="X31" s="32">
        <f t="shared" si="3"/>
        <v>476593.30303030304</v>
      </c>
      <c r="Y31" s="34">
        <f t="shared" si="5"/>
        <v>13.367529420770991</v>
      </c>
      <c r="Z31" s="35">
        <v>31.085763288939066</v>
      </c>
      <c r="AA31" s="36">
        <f t="shared" si="4"/>
        <v>44.453292709710055</v>
      </c>
      <c r="AB31" s="49"/>
      <c r="AC31" s="50"/>
      <c r="AD31" s="50"/>
      <c r="AE31" s="51"/>
    </row>
    <row r="32" spans="1:31" ht="29" x14ac:dyDescent="0.35">
      <c r="A32" s="10">
        <v>36</v>
      </c>
      <c r="B32" s="10">
        <v>122</v>
      </c>
      <c r="C32" s="52" t="s">
        <v>133</v>
      </c>
      <c r="D32" s="17" t="s">
        <v>134</v>
      </c>
      <c r="E32" s="16" t="s">
        <v>105</v>
      </c>
      <c r="F32" s="16" t="s">
        <v>29</v>
      </c>
      <c r="G32" s="16" t="s">
        <v>135</v>
      </c>
      <c r="H32" s="11"/>
      <c r="I32" s="12"/>
      <c r="J32" s="13"/>
      <c r="K32" s="16" t="s">
        <v>21</v>
      </c>
      <c r="L32" s="22" t="s">
        <v>167</v>
      </c>
      <c r="M32" s="14">
        <v>43977973.822050199</v>
      </c>
      <c r="N32" s="14">
        <v>23888863.82205018</v>
      </c>
      <c r="O32" s="11"/>
      <c r="P32" s="12"/>
      <c r="Q32" s="13"/>
      <c r="R32" s="11"/>
      <c r="S32" s="12"/>
      <c r="T32" s="12"/>
      <c r="U32" s="13"/>
      <c r="V32" s="11">
        <v>59</v>
      </c>
      <c r="W32" s="11">
        <v>60</v>
      </c>
      <c r="X32" s="32">
        <f t="shared" si="3"/>
        <v>398147.73036750301</v>
      </c>
      <c r="Y32" s="34">
        <f>$X$35/X32*25</f>
        <v>13.840654058013888</v>
      </c>
      <c r="Z32" s="35">
        <v>29.570684584925296</v>
      </c>
      <c r="AA32" s="36">
        <f t="shared" si="4"/>
        <v>43.411338642939185</v>
      </c>
      <c r="AB32" s="49"/>
      <c r="AC32" s="50"/>
      <c r="AD32" s="50"/>
      <c r="AE32" s="51"/>
    </row>
    <row r="33" spans="1:31" x14ac:dyDescent="0.35">
      <c r="A33" s="10">
        <v>10</v>
      </c>
      <c r="B33" s="10">
        <v>147</v>
      </c>
      <c r="C33" s="52" t="s">
        <v>51</v>
      </c>
      <c r="D33" s="17" t="s">
        <v>48</v>
      </c>
      <c r="E33" s="16" t="s">
        <v>49</v>
      </c>
      <c r="F33" s="16" t="s">
        <v>52</v>
      </c>
      <c r="G33" s="16" t="s">
        <v>25</v>
      </c>
      <c r="H33" s="11"/>
      <c r="I33" s="12"/>
      <c r="J33" s="13"/>
      <c r="K33" s="16" t="s">
        <v>21</v>
      </c>
      <c r="L33" s="22" t="s">
        <v>167</v>
      </c>
      <c r="M33" s="14">
        <v>70982238</v>
      </c>
      <c r="N33" s="14">
        <v>43438083</v>
      </c>
      <c r="O33" s="11"/>
      <c r="P33" s="12"/>
      <c r="Q33" s="13"/>
      <c r="R33" s="11"/>
      <c r="S33" s="12"/>
      <c r="T33" s="12"/>
      <c r="U33" s="13"/>
      <c r="V33" s="11">
        <v>74</v>
      </c>
      <c r="W33" s="11">
        <v>75</v>
      </c>
      <c r="X33" s="32">
        <f t="shared" si="3"/>
        <v>579174.43999999994</v>
      </c>
      <c r="Y33" s="34">
        <f>$X$35/X33*25</f>
        <v>9.5146205001726258</v>
      </c>
      <c r="Z33" s="35">
        <v>29.690671266396649</v>
      </c>
      <c r="AA33" s="36">
        <f t="shared" si="4"/>
        <v>39.205291766569275</v>
      </c>
      <c r="AB33" s="49"/>
      <c r="AC33" s="50"/>
      <c r="AD33" s="50"/>
      <c r="AE33" s="51"/>
    </row>
    <row r="34" spans="1:31" ht="29" x14ac:dyDescent="0.35">
      <c r="A34" s="10">
        <v>9</v>
      </c>
      <c r="B34" s="10">
        <v>135</v>
      </c>
      <c r="C34" s="52" t="s">
        <v>47</v>
      </c>
      <c r="D34" s="17" t="s">
        <v>48</v>
      </c>
      <c r="E34" s="16" t="s">
        <v>49</v>
      </c>
      <c r="F34" s="16" t="s">
        <v>50</v>
      </c>
      <c r="G34" s="16" t="s">
        <v>25</v>
      </c>
      <c r="H34" s="11"/>
      <c r="I34" s="12"/>
      <c r="J34" s="13"/>
      <c r="K34" s="16" t="s">
        <v>21</v>
      </c>
      <c r="L34" s="22" t="s">
        <v>167</v>
      </c>
      <c r="M34" s="14">
        <v>41265559</v>
      </c>
      <c r="N34" s="14">
        <v>30088234</v>
      </c>
      <c r="O34" s="11"/>
      <c r="P34" s="12"/>
      <c r="Q34" s="13"/>
      <c r="R34" s="11"/>
      <c r="S34" s="12"/>
      <c r="T34" s="12"/>
      <c r="U34" s="13"/>
      <c r="V34" s="11">
        <v>63</v>
      </c>
      <c r="W34" s="11">
        <v>63</v>
      </c>
      <c r="X34" s="32">
        <f t="shared" si="3"/>
        <v>477591.01587301586</v>
      </c>
      <c r="Y34" s="34">
        <f>$X$35/X34*25</f>
        <v>11.538376595981008</v>
      </c>
      <c r="Z34" s="35">
        <v>22.665500684712235</v>
      </c>
      <c r="AA34" s="36">
        <f t="shared" si="4"/>
        <v>34.203877280693241</v>
      </c>
      <c r="AB34" s="49"/>
      <c r="AC34" s="50"/>
      <c r="AD34" s="50"/>
      <c r="AE34" s="51"/>
    </row>
    <row r="35" spans="1:31" ht="18.5" customHeight="1" x14ac:dyDescent="0.35">
      <c r="A35" s="24"/>
      <c r="B35" s="24"/>
      <c r="C35" s="53"/>
      <c r="D35" s="26"/>
      <c r="E35" s="25"/>
      <c r="F35" s="25"/>
      <c r="G35" s="25"/>
      <c r="H35" s="24"/>
      <c r="I35" s="24"/>
      <c r="J35" s="24"/>
      <c r="K35" s="25"/>
      <c r="L35" s="25"/>
      <c r="M35" s="29" t="s">
        <v>159</v>
      </c>
      <c r="N35" s="28">
        <f>SUM(N14:N34)</f>
        <v>674351898.19457018</v>
      </c>
      <c r="O35" s="24"/>
      <c r="P35" s="24"/>
      <c r="Q35" s="24"/>
      <c r="R35" s="24"/>
      <c r="S35" s="24"/>
      <c r="T35" s="24"/>
      <c r="U35" s="24"/>
      <c r="V35" s="24"/>
      <c r="W35" s="40" t="s">
        <v>169</v>
      </c>
      <c r="X35" s="39">
        <v>220425</v>
      </c>
      <c r="Y35" s="24"/>
      <c r="Z35" s="27"/>
      <c r="AA35" s="27"/>
      <c r="AB35" s="19"/>
      <c r="AC35" s="20"/>
      <c r="AD35" s="20"/>
      <c r="AE35" s="21"/>
    </row>
    <row r="36" spans="1:31" ht="19" customHeight="1" x14ac:dyDescent="0.35">
      <c r="A36" s="24"/>
      <c r="B36" s="24"/>
      <c r="C36" s="53"/>
      <c r="D36" s="26"/>
      <c r="E36" s="25"/>
      <c r="F36" s="25"/>
      <c r="G36" s="25"/>
      <c r="H36" s="24"/>
      <c r="I36" s="24"/>
      <c r="J36" s="24"/>
      <c r="K36" s="25"/>
      <c r="L36" s="25"/>
      <c r="M36" s="29" t="s">
        <v>171</v>
      </c>
      <c r="N36" s="28">
        <v>120000000</v>
      </c>
      <c r="O36" s="24"/>
      <c r="P36" s="24"/>
      <c r="Q36" s="24"/>
      <c r="R36" s="24"/>
      <c r="S36" s="24"/>
      <c r="T36" s="24"/>
      <c r="U36" s="24"/>
      <c r="V36" s="24"/>
      <c r="W36" s="40" t="s">
        <v>168</v>
      </c>
      <c r="X36" s="39">
        <v>254835</v>
      </c>
      <c r="Y36" s="24"/>
      <c r="Z36" s="27"/>
      <c r="AA36" s="27"/>
      <c r="AB36" s="19"/>
      <c r="AC36" s="20"/>
      <c r="AD36" s="20"/>
      <c r="AE36" s="21"/>
    </row>
    <row r="37" spans="1:31" ht="61.5" customHeight="1" x14ac:dyDescent="0.35">
      <c r="A37" s="2" t="s">
        <v>0</v>
      </c>
      <c r="B37" s="3" t="s">
        <v>1</v>
      </c>
      <c r="C37" s="4" t="s">
        <v>2</v>
      </c>
      <c r="D37" s="5" t="s">
        <v>3</v>
      </c>
      <c r="E37" s="5" t="s">
        <v>4</v>
      </c>
      <c r="F37" s="5" t="s">
        <v>5</v>
      </c>
      <c r="G37" s="5" t="s">
        <v>6</v>
      </c>
      <c r="H37" s="6" t="s">
        <v>7</v>
      </c>
      <c r="I37" s="6"/>
      <c r="J37" s="6"/>
      <c r="K37" s="5" t="s">
        <v>8</v>
      </c>
      <c r="L37" s="5"/>
      <c r="M37" s="5" t="s">
        <v>9</v>
      </c>
      <c r="N37" s="5" t="s">
        <v>10</v>
      </c>
      <c r="O37" s="5" t="s">
        <v>11</v>
      </c>
      <c r="P37" s="5"/>
      <c r="Q37" s="5"/>
      <c r="R37" s="5" t="s">
        <v>12</v>
      </c>
      <c r="S37" s="5"/>
      <c r="T37" s="5"/>
      <c r="U37" s="5"/>
      <c r="V37" s="7" t="s">
        <v>13</v>
      </c>
      <c r="W37" s="8" t="s">
        <v>14</v>
      </c>
      <c r="X37" s="8" t="s">
        <v>160</v>
      </c>
      <c r="Y37" s="8" t="s">
        <v>161</v>
      </c>
      <c r="Z37" s="9" t="s">
        <v>162</v>
      </c>
      <c r="AA37" s="9" t="s">
        <v>163</v>
      </c>
      <c r="AB37" s="48" t="s">
        <v>15</v>
      </c>
      <c r="AC37" s="48"/>
      <c r="AD37" s="48"/>
      <c r="AE37" s="48"/>
    </row>
    <row r="38" spans="1:31" x14ac:dyDescent="0.35">
      <c r="A38" s="10">
        <v>23</v>
      </c>
      <c r="B38" s="10">
        <v>142</v>
      </c>
      <c r="C38" s="52" t="s">
        <v>91</v>
      </c>
      <c r="D38" s="17" t="s">
        <v>92</v>
      </c>
      <c r="E38" s="16" t="s">
        <v>93</v>
      </c>
      <c r="F38" s="16" t="s">
        <v>94</v>
      </c>
      <c r="G38" s="16" t="s">
        <v>25</v>
      </c>
      <c r="H38" s="11"/>
      <c r="I38" s="12"/>
      <c r="J38" s="13"/>
      <c r="K38" s="16" t="s">
        <v>46</v>
      </c>
      <c r="L38" s="22"/>
      <c r="M38" s="14">
        <v>46163443</v>
      </c>
      <c r="N38" s="14">
        <v>22092659</v>
      </c>
      <c r="O38" s="11"/>
      <c r="P38" s="12"/>
      <c r="Q38" s="13"/>
      <c r="R38" s="11"/>
      <c r="S38" s="12"/>
      <c r="T38" s="12"/>
      <c r="U38" s="13"/>
      <c r="V38" s="11">
        <v>79</v>
      </c>
      <c r="W38" s="11">
        <v>80</v>
      </c>
      <c r="X38" s="32">
        <f t="shared" ref="X38:X43" si="6">N38/W38</f>
        <v>276158.23749999999</v>
      </c>
      <c r="Y38" s="41">
        <f t="shared" ref="Y38:Y43" si="7">$X$44/X38*25</f>
        <v>18.871155346217041</v>
      </c>
      <c r="Z38" s="35">
        <v>65.651467615987798</v>
      </c>
      <c r="AA38" s="36">
        <f t="shared" ref="AA38:AA43" si="8">SUM(Y38:Z38)</f>
        <v>84.522622962204835</v>
      </c>
      <c r="AB38" s="49"/>
      <c r="AC38" s="50"/>
      <c r="AD38" s="50"/>
      <c r="AE38" s="51"/>
    </row>
    <row r="39" spans="1:31" x14ac:dyDescent="0.35">
      <c r="A39" s="10">
        <v>13</v>
      </c>
      <c r="B39" s="10">
        <v>96</v>
      </c>
      <c r="C39" s="52" t="s">
        <v>59</v>
      </c>
      <c r="D39" s="17" t="s">
        <v>60</v>
      </c>
      <c r="E39" s="16" t="s">
        <v>60</v>
      </c>
      <c r="F39" s="16" t="s">
        <v>61</v>
      </c>
      <c r="G39" s="16" t="s">
        <v>62</v>
      </c>
      <c r="H39" s="11"/>
      <c r="I39" s="12"/>
      <c r="J39" s="13"/>
      <c r="K39" s="16" t="s">
        <v>46</v>
      </c>
      <c r="L39" s="22"/>
      <c r="M39" s="14">
        <v>65230578</v>
      </c>
      <c r="N39" s="14">
        <v>38338375</v>
      </c>
      <c r="O39" s="11"/>
      <c r="P39" s="12"/>
      <c r="Q39" s="13"/>
      <c r="R39" s="11"/>
      <c r="S39" s="12"/>
      <c r="T39" s="12"/>
      <c r="U39" s="13"/>
      <c r="V39" s="11">
        <v>141</v>
      </c>
      <c r="W39" s="11">
        <v>141</v>
      </c>
      <c r="X39" s="32">
        <f t="shared" si="6"/>
        <v>271903.36879432626</v>
      </c>
      <c r="Y39" s="41">
        <f t="shared" si="7"/>
        <v>19.166459846041985</v>
      </c>
      <c r="Z39" s="35">
        <v>57.777259386453068</v>
      </c>
      <c r="AA39" s="36">
        <f t="shared" si="8"/>
        <v>76.943719232495056</v>
      </c>
      <c r="AB39" s="49"/>
      <c r="AC39" s="50"/>
      <c r="AD39" s="50"/>
      <c r="AE39" s="51"/>
    </row>
    <row r="40" spans="1:31" ht="29" x14ac:dyDescent="0.35">
      <c r="A40" s="10">
        <v>35</v>
      </c>
      <c r="B40" s="10">
        <v>143</v>
      </c>
      <c r="C40" s="52" t="s">
        <v>128</v>
      </c>
      <c r="D40" s="17" t="s">
        <v>129</v>
      </c>
      <c r="E40" s="16" t="s">
        <v>130</v>
      </c>
      <c r="F40" s="16" t="s">
        <v>131</v>
      </c>
      <c r="G40" s="16" t="s">
        <v>132</v>
      </c>
      <c r="H40" s="11"/>
      <c r="I40" s="12"/>
      <c r="J40" s="13"/>
      <c r="K40" s="16" t="s">
        <v>46</v>
      </c>
      <c r="L40" s="22"/>
      <c r="M40" s="14">
        <v>46380403</v>
      </c>
      <c r="N40" s="14">
        <v>28098380</v>
      </c>
      <c r="O40" s="11"/>
      <c r="P40" s="12"/>
      <c r="Q40" s="13"/>
      <c r="R40" s="11"/>
      <c r="S40" s="12"/>
      <c r="T40" s="12"/>
      <c r="U40" s="13"/>
      <c r="V40" s="11">
        <v>84</v>
      </c>
      <c r="W40" s="11">
        <v>85</v>
      </c>
      <c r="X40" s="32">
        <f t="shared" si="6"/>
        <v>330569.17647058825</v>
      </c>
      <c r="Y40" s="41">
        <f t="shared" si="7"/>
        <v>15.765005847312194</v>
      </c>
      <c r="Z40" s="35">
        <v>55.089555234145166</v>
      </c>
      <c r="AA40" s="36">
        <f t="shared" si="8"/>
        <v>70.854561081457362</v>
      </c>
      <c r="AB40" s="49"/>
      <c r="AC40" s="50"/>
      <c r="AD40" s="50"/>
      <c r="AE40" s="51"/>
    </row>
    <row r="41" spans="1:31" ht="17" customHeight="1" x14ac:dyDescent="0.35">
      <c r="A41" s="10">
        <v>39</v>
      </c>
      <c r="B41" s="10">
        <v>113</v>
      </c>
      <c r="C41" s="52" t="s">
        <v>142</v>
      </c>
      <c r="D41" s="17" t="s">
        <v>44</v>
      </c>
      <c r="E41" s="16" t="s">
        <v>44</v>
      </c>
      <c r="F41" s="16" t="s">
        <v>143</v>
      </c>
      <c r="G41" s="16" t="s">
        <v>37</v>
      </c>
      <c r="H41" s="11"/>
      <c r="I41" s="12"/>
      <c r="J41" s="13"/>
      <c r="K41" s="16" t="s">
        <v>46</v>
      </c>
      <c r="L41" s="22"/>
      <c r="M41" s="14">
        <v>22554967</v>
      </c>
      <c r="N41" s="14">
        <v>12975135</v>
      </c>
      <c r="O41" s="11"/>
      <c r="P41" s="12"/>
      <c r="Q41" s="13"/>
      <c r="R41" s="11"/>
      <c r="S41" s="12"/>
      <c r="T41" s="12"/>
      <c r="U41" s="13"/>
      <c r="V41" s="11">
        <v>32</v>
      </c>
      <c r="W41" s="11">
        <v>33</v>
      </c>
      <c r="X41" s="32">
        <f t="shared" si="6"/>
        <v>393185.90909090912</v>
      </c>
      <c r="Y41" s="41">
        <f t="shared" si="7"/>
        <v>13.254353422912363</v>
      </c>
      <c r="Z41" s="35">
        <v>55</v>
      </c>
      <c r="AA41" s="36">
        <f t="shared" si="8"/>
        <v>68.254353422912359</v>
      </c>
      <c r="AB41" s="49"/>
      <c r="AC41" s="50"/>
      <c r="AD41" s="50"/>
      <c r="AE41" s="51"/>
    </row>
    <row r="42" spans="1:31" ht="29" x14ac:dyDescent="0.35">
      <c r="A42" s="10">
        <v>8</v>
      </c>
      <c r="B42" s="10">
        <v>94</v>
      </c>
      <c r="C42" s="52" t="s">
        <v>42</v>
      </c>
      <c r="D42" s="17" t="s">
        <v>43</v>
      </c>
      <c r="E42" s="16" t="s">
        <v>44</v>
      </c>
      <c r="F42" s="16" t="s">
        <v>45</v>
      </c>
      <c r="G42" s="16" t="s">
        <v>25</v>
      </c>
      <c r="H42" s="11"/>
      <c r="I42" s="12"/>
      <c r="J42" s="13"/>
      <c r="K42" s="16" t="s">
        <v>46</v>
      </c>
      <c r="L42" s="22"/>
      <c r="M42" s="14">
        <v>34038400</v>
      </c>
      <c r="N42" s="14">
        <v>19200000</v>
      </c>
      <c r="O42" s="11"/>
      <c r="P42" s="12"/>
      <c r="Q42" s="13"/>
      <c r="R42" s="11"/>
      <c r="S42" s="12"/>
      <c r="T42" s="12"/>
      <c r="U42" s="13"/>
      <c r="V42" s="11">
        <v>44</v>
      </c>
      <c r="W42" s="11">
        <v>71</v>
      </c>
      <c r="X42" s="32">
        <f t="shared" si="6"/>
        <v>270422.53521126759</v>
      </c>
      <c r="Y42" s="41">
        <f t="shared" si="7"/>
        <v>19.271415364583337</v>
      </c>
      <c r="Z42" s="35">
        <v>39.179813807172224</v>
      </c>
      <c r="AA42" s="36">
        <f t="shared" si="8"/>
        <v>58.451229171755557</v>
      </c>
      <c r="AB42" s="49"/>
      <c r="AC42" s="50"/>
      <c r="AD42" s="50"/>
      <c r="AE42" s="51"/>
    </row>
    <row r="43" spans="1:31" x14ac:dyDescent="0.35">
      <c r="A43" s="10">
        <v>38</v>
      </c>
      <c r="B43" s="10">
        <v>137</v>
      </c>
      <c r="C43" s="52" t="s">
        <v>138</v>
      </c>
      <c r="D43" s="17" t="s">
        <v>139</v>
      </c>
      <c r="E43" s="16" t="s">
        <v>140</v>
      </c>
      <c r="F43" s="16" t="s">
        <v>141</v>
      </c>
      <c r="G43" s="16" t="s">
        <v>25</v>
      </c>
      <c r="H43" s="11"/>
      <c r="I43" s="12"/>
      <c r="J43" s="13"/>
      <c r="K43" s="16" t="s">
        <v>46</v>
      </c>
      <c r="L43" s="22"/>
      <c r="M43" s="14">
        <v>13390942</v>
      </c>
      <c r="N43" s="14">
        <v>6670612</v>
      </c>
      <c r="O43" s="11"/>
      <c r="P43" s="12"/>
      <c r="Q43" s="13"/>
      <c r="R43" s="11"/>
      <c r="S43" s="12"/>
      <c r="T43" s="12"/>
      <c r="U43" s="13"/>
      <c r="V43" s="11">
        <v>31</v>
      </c>
      <c r="W43" s="11">
        <v>32</v>
      </c>
      <c r="X43" s="32">
        <f t="shared" si="6"/>
        <v>208456.625</v>
      </c>
      <c r="Y43" s="41">
        <f t="shared" si="7"/>
        <v>25.00004497338475</v>
      </c>
      <c r="Z43" s="35">
        <v>10.353000188339866</v>
      </c>
      <c r="AA43" s="36">
        <f t="shared" si="8"/>
        <v>35.353045161724616</v>
      </c>
      <c r="AB43" s="49"/>
      <c r="AC43" s="50"/>
      <c r="AD43" s="50"/>
      <c r="AE43" s="51"/>
    </row>
    <row r="44" spans="1:31" ht="19" customHeight="1" x14ac:dyDescent="0.35">
      <c r="A44" s="10"/>
      <c r="B44" s="10"/>
      <c r="C44" s="52"/>
      <c r="D44" s="17"/>
      <c r="E44" s="22"/>
      <c r="F44" s="22"/>
      <c r="G44" s="22"/>
      <c r="H44" s="19"/>
      <c r="I44" s="20"/>
      <c r="J44" s="21"/>
      <c r="K44" s="22"/>
      <c r="L44" s="22"/>
      <c r="M44" s="30" t="s">
        <v>157</v>
      </c>
      <c r="N44" s="23">
        <f>SUM(N38:N43)</f>
        <v>127375161</v>
      </c>
      <c r="O44" s="19"/>
      <c r="P44" s="20"/>
      <c r="Q44" s="21"/>
      <c r="R44" s="19"/>
      <c r="S44" s="20"/>
      <c r="T44" s="20"/>
      <c r="U44" s="21"/>
      <c r="V44" s="19"/>
      <c r="W44" s="40" t="s">
        <v>164</v>
      </c>
      <c r="X44" s="39">
        <v>208457</v>
      </c>
      <c r="Y44" s="31"/>
      <c r="Z44" s="18"/>
      <c r="AA44" s="36"/>
      <c r="AB44" s="19"/>
      <c r="AC44" s="20"/>
      <c r="AD44" s="20"/>
      <c r="AE44" s="21"/>
    </row>
    <row r="45" spans="1:31" ht="19" customHeight="1" x14ac:dyDescent="0.35">
      <c r="A45" s="10"/>
      <c r="B45" s="10"/>
      <c r="C45" s="52"/>
      <c r="D45" s="17"/>
      <c r="E45" s="22"/>
      <c r="F45" s="22"/>
      <c r="G45" s="22"/>
      <c r="H45" s="19"/>
      <c r="I45" s="20"/>
      <c r="J45" s="21"/>
      <c r="K45" s="22"/>
      <c r="L45" s="22"/>
      <c r="M45" s="30" t="s">
        <v>155</v>
      </c>
      <c r="N45" s="23">
        <v>168000000</v>
      </c>
      <c r="O45" s="19"/>
      <c r="P45" s="20"/>
      <c r="Q45" s="21"/>
      <c r="R45" s="19"/>
      <c r="S45" s="20"/>
      <c r="T45" s="20"/>
      <c r="U45" s="21"/>
      <c r="V45" s="19"/>
      <c r="W45" s="19"/>
      <c r="X45" s="31"/>
      <c r="Y45" s="31"/>
      <c r="Z45" s="18"/>
      <c r="AA45" s="36"/>
      <c r="AB45" s="19"/>
      <c r="AC45" s="20"/>
      <c r="AD45" s="20"/>
      <c r="AE45" s="21"/>
    </row>
    <row r="46" spans="1:31" ht="29" x14ac:dyDescent="0.35">
      <c r="A46" s="10">
        <v>3</v>
      </c>
      <c r="B46" s="10">
        <v>127</v>
      </c>
      <c r="C46" s="52" t="s">
        <v>26</v>
      </c>
      <c r="D46" s="17" t="s">
        <v>27</v>
      </c>
      <c r="E46" s="16" t="s">
        <v>27</v>
      </c>
      <c r="F46" s="16" t="s">
        <v>28</v>
      </c>
      <c r="G46" s="16" t="s">
        <v>29</v>
      </c>
      <c r="H46" s="11"/>
      <c r="I46" s="12"/>
      <c r="J46" s="13"/>
      <c r="K46" s="16" t="s">
        <v>30</v>
      </c>
      <c r="L46" s="22"/>
      <c r="M46" s="14">
        <v>86263456</v>
      </c>
      <c r="N46" s="14">
        <v>39287657</v>
      </c>
      <c r="O46" s="11"/>
      <c r="P46" s="12"/>
      <c r="Q46" s="13"/>
      <c r="R46" s="11"/>
      <c r="S46" s="12"/>
      <c r="T46" s="12"/>
      <c r="U46" s="13"/>
      <c r="V46" s="11">
        <v>147</v>
      </c>
      <c r="W46" s="11">
        <v>150</v>
      </c>
      <c r="X46" s="32">
        <f t="shared" ref="X46:X53" si="9">N46/W46</f>
        <v>261917.71333333335</v>
      </c>
      <c r="Y46" s="41">
        <f t="shared" ref="Y46:Y53" si="10">$X$54/X46*25</f>
        <v>25.000027362283273</v>
      </c>
      <c r="Z46" s="18">
        <v>81.583370495582784</v>
      </c>
      <c r="AA46" s="36">
        <f t="shared" ref="AA46:AA53" si="11">SUM(Y46:Z46)</f>
        <v>106.58339785786606</v>
      </c>
      <c r="AB46" s="49"/>
      <c r="AC46" s="50"/>
      <c r="AD46" s="50"/>
      <c r="AE46" s="51"/>
    </row>
    <row r="47" spans="1:31" ht="29" x14ac:dyDescent="0.35">
      <c r="A47" s="10">
        <v>4</v>
      </c>
      <c r="B47" s="10">
        <v>128</v>
      </c>
      <c r="C47" s="52" t="s">
        <v>31</v>
      </c>
      <c r="D47" s="17" t="s">
        <v>27</v>
      </c>
      <c r="E47" s="16" t="s">
        <v>27</v>
      </c>
      <c r="F47" s="16" t="s">
        <v>28</v>
      </c>
      <c r="G47" s="16" t="s">
        <v>29</v>
      </c>
      <c r="H47" s="11"/>
      <c r="I47" s="12"/>
      <c r="J47" s="13"/>
      <c r="K47" s="16" t="s">
        <v>30</v>
      </c>
      <c r="L47" s="22"/>
      <c r="M47" s="14">
        <v>90564005</v>
      </c>
      <c r="N47" s="14">
        <v>42801259</v>
      </c>
      <c r="O47" s="11"/>
      <c r="P47" s="12"/>
      <c r="Q47" s="13"/>
      <c r="R47" s="11"/>
      <c r="S47" s="12"/>
      <c r="T47" s="12"/>
      <c r="U47" s="13"/>
      <c r="V47" s="11">
        <v>151</v>
      </c>
      <c r="W47" s="11">
        <v>152</v>
      </c>
      <c r="X47" s="32">
        <f t="shared" si="9"/>
        <v>281587.23026315792</v>
      </c>
      <c r="Y47" s="41">
        <f t="shared" si="10"/>
        <v>23.253717840402778</v>
      </c>
      <c r="Z47" s="18">
        <v>81.958487742796493</v>
      </c>
      <c r="AA47" s="36">
        <f t="shared" si="11"/>
        <v>105.21220558319928</v>
      </c>
      <c r="AB47" s="49"/>
      <c r="AC47" s="50"/>
      <c r="AD47" s="50"/>
      <c r="AE47" s="51"/>
    </row>
    <row r="48" spans="1:31" ht="29" x14ac:dyDescent="0.35">
      <c r="A48" s="10">
        <v>25</v>
      </c>
      <c r="B48" s="10">
        <v>130</v>
      </c>
      <c r="C48" s="52" t="s">
        <v>98</v>
      </c>
      <c r="D48" s="17" t="s">
        <v>27</v>
      </c>
      <c r="E48" s="16" t="s">
        <v>27</v>
      </c>
      <c r="F48" s="16" t="s">
        <v>99</v>
      </c>
      <c r="G48" s="16" t="s">
        <v>25</v>
      </c>
      <c r="H48" s="11"/>
      <c r="I48" s="12"/>
      <c r="J48" s="13"/>
      <c r="K48" s="16" t="s">
        <v>30</v>
      </c>
      <c r="L48" s="22"/>
      <c r="M48" s="14">
        <v>49757114</v>
      </c>
      <c r="N48" s="14">
        <v>21833232</v>
      </c>
      <c r="O48" s="11"/>
      <c r="P48" s="12"/>
      <c r="Q48" s="13"/>
      <c r="R48" s="11"/>
      <c r="S48" s="12"/>
      <c r="T48" s="12"/>
      <c r="U48" s="13"/>
      <c r="V48" s="11">
        <v>71</v>
      </c>
      <c r="W48" s="11">
        <v>73</v>
      </c>
      <c r="X48" s="32">
        <f t="shared" si="9"/>
        <v>299085.36986301368</v>
      </c>
      <c r="Y48" s="41">
        <f t="shared" si="10"/>
        <v>21.89324741293456</v>
      </c>
      <c r="Z48" s="18">
        <v>55.1</v>
      </c>
      <c r="AA48" s="36">
        <f t="shared" si="11"/>
        <v>76.993247412934565</v>
      </c>
      <c r="AB48" s="49"/>
      <c r="AC48" s="50"/>
      <c r="AD48" s="50"/>
      <c r="AE48" s="51"/>
    </row>
    <row r="49" spans="1:31" ht="29" x14ac:dyDescent="0.35">
      <c r="A49" s="10">
        <v>6</v>
      </c>
      <c r="B49" s="10">
        <v>132</v>
      </c>
      <c r="C49" s="52" t="s">
        <v>36</v>
      </c>
      <c r="D49" s="17" t="s">
        <v>27</v>
      </c>
      <c r="E49" s="16" t="s">
        <v>27</v>
      </c>
      <c r="F49" s="16" t="s">
        <v>37</v>
      </c>
      <c r="G49" s="16" t="s">
        <v>38</v>
      </c>
      <c r="H49" s="11"/>
      <c r="I49" s="12"/>
      <c r="J49" s="13"/>
      <c r="K49" s="16" t="s">
        <v>30</v>
      </c>
      <c r="L49" s="22"/>
      <c r="M49" s="14">
        <v>107645730</v>
      </c>
      <c r="N49" s="14">
        <v>42326293</v>
      </c>
      <c r="O49" s="11"/>
      <c r="P49" s="12"/>
      <c r="Q49" s="13"/>
      <c r="R49" s="11"/>
      <c r="S49" s="12"/>
      <c r="T49" s="12"/>
      <c r="U49" s="13"/>
      <c r="V49" s="11">
        <v>157</v>
      </c>
      <c r="W49" s="11">
        <v>160</v>
      </c>
      <c r="X49" s="32">
        <f t="shared" si="9"/>
        <v>264539.33124999999</v>
      </c>
      <c r="Y49" s="41">
        <f t="shared" si="10"/>
        <v>24.752273958884139</v>
      </c>
      <c r="Z49" s="18">
        <v>52.052160864313834</v>
      </c>
      <c r="AA49" s="36">
        <f t="shared" si="11"/>
        <v>76.804434823197965</v>
      </c>
      <c r="AB49" s="49"/>
      <c r="AC49" s="50"/>
      <c r="AD49" s="50"/>
      <c r="AE49" s="51"/>
    </row>
    <row r="50" spans="1:31" ht="29" x14ac:dyDescent="0.35">
      <c r="A50" s="10">
        <v>12</v>
      </c>
      <c r="B50" s="10">
        <v>102</v>
      </c>
      <c r="C50" s="52" t="s">
        <v>57</v>
      </c>
      <c r="D50" s="17" t="s">
        <v>27</v>
      </c>
      <c r="E50" s="16" t="s">
        <v>27</v>
      </c>
      <c r="F50" s="16" t="s">
        <v>58</v>
      </c>
      <c r="G50" s="16" t="s">
        <v>25</v>
      </c>
      <c r="H50" s="11"/>
      <c r="I50" s="12"/>
      <c r="J50" s="13"/>
      <c r="K50" s="16" t="s">
        <v>30</v>
      </c>
      <c r="L50" s="22"/>
      <c r="M50" s="14">
        <v>100778655</v>
      </c>
      <c r="N50" s="14">
        <v>54988655</v>
      </c>
      <c r="O50" s="11"/>
      <c r="P50" s="12"/>
      <c r="Q50" s="13"/>
      <c r="R50" s="11"/>
      <c r="S50" s="12"/>
      <c r="T50" s="12"/>
      <c r="U50" s="13"/>
      <c r="V50" s="11">
        <v>173</v>
      </c>
      <c r="W50" s="11">
        <v>175</v>
      </c>
      <c r="X50" s="32">
        <f t="shared" si="9"/>
        <v>314220.88571428572</v>
      </c>
      <c r="Y50" s="41">
        <f t="shared" si="10"/>
        <v>20.838684815986134</v>
      </c>
      <c r="Z50" s="18">
        <v>49.822261641060322</v>
      </c>
      <c r="AA50" s="36">
        <f t="shared" si="11"/>
        <v>70.660946457046464</v>
      </c>
      <c r="AB50" s="49"/>
      <c r="AC50" s="50"/>
      <c r="AD50" s="50"/>
      <c r="AE50" s="51"/>
    </row>
    <row r="51" spans="1:31" ht="29" x14ac:dyDescent="0.35">
      <c r="A51" s="10">
        <v>43</v>
      </c>
      <c r="B51" s="10">
        <v>120</v>
      </c>
      <c r="C51" s="52" t="s">
        <v>153</v>
      </c>
      <c r="D51" s="17" t="s">
        <v>154</v>
      </c>
      <c r="E51" s="16" t="s">
        <v>27</v>
      </c>
      <c r="F51" s="16" t="s">
        <v>99</v>
      </c>
      <c r="G51" s="16" t="s">
        <v>25</v>
      </c>
      <c r="H51" s="11"/>
      <c r="I51" s="12"/>
      <c r="J51" s="13"/>
      <c r="K51" s="16" t="s">
        <v>30</v>
      </c>
      <c r="L51" s="22"/>
      <c r="M51" s="14">
        <v>46330240</v>
      </c>
      <c r="N51" s="14">
        <v>34557840</v>
      </c>
      <c r="O51" s="11"/>
      <c r="P51" s="12"/>
      <c r="Q51" s="13"/>
      <c r="R51" s="11"/>
      <c r="S51" s="12"/>
      <c r="T51" s="12"/>
      <c r="U51" s="13"/>
      <c r="V51" s="11">
        <v>62</v>
      </c>
      <c r="W51" s="11">
        <v>64</v>
      </c>
      <c r="X51" s="32">
        <f t="shared" si="9"/>
        <v>539966.25</v>
      </c>
      <c r="Y51" s="41">
        <f t="shared" si="10"/>
        <v>12.126591245286164</v>
      </c>
      <c r="Z51" s="18">
        <v>48.56653967224775</v>
      </c>
      <c r="AA51" s="36">
        <f t="shared" si="11"/>
        <v>60.693130917533914</v>
      </c>
      <c r="AB51" s="49"/>
      <c r="AC51" s="50"/>
      <c r="AD51" s="50"/>
      <c r="AE51" s="51"/>
    </row>
    <row r="52" spans="1:31" ht="29" x14ac:dyDescent="0.35">
      <c r="A52" s="10">
        <v>42</v>
      </c>
      <c r="B52" s="10">
        <v>123</v>
      </c>
      <c r="C52" s="52" t="s">
        <v>149</v>
      </c>
      <c r="D52" s="17" t="s">
        <v>150</v>
      </c>
      <c r="E52" s="16" t="s">
        <v>27</v>
      </c>
      <c r="F52" s="16" t="s">
        <v>151</v>
      </c>
      <c r="G52" s="16" t="s">
        <v>152</v>
      </c>
      <c r="H52" s="11"/>
      <c r="I52" s="12"/>
      <c r="J52" s="13"/>
      <c r="K52" s="16" t="s">
        <v>30</v>
      </c>
      <c r="L52" s="22"/>
      <c r="M52" s="14">
        <v>69069205</v>
      </c>
      <c r="N52" s="14">
        <v>42489206</v>
      </c>
      <c r="O52" s="11"/>
      <c r="P52" s="12"/>
      <c r="Q52" s="13"/>
      <c r="R52" s="11"/>
      <c r="S52" s="12"/>
      <c r="T52" s="12"/>
      <c r="U52" s="13"/>
      <c r="V52" s="11">
        <v>88</v>
      </c>
      <c r="W52" s="11">
        <v>102</v>
      </c>
      <c r="X52" s="32">
        <f t="shared" si="9"/>
        <v>416560.84313725488</v>
      </c>
      <c r="Y52" s="41">
        <f t="shared" si="10"/>
        <v>15.719072274497197</v>
      </c>
      <c r="Z52" s="18">
        <v>41.79810768410217</v>
      </c>
      <c r="AA52" s="36">
        <f t="shared" si="11"/>
        <v>57.517179958599371</v>
      </c>
      <c r="AB52" s="49"/>
      <c r="AC52" s="50"/>
      <c r="AD52" s="50"/>
      <c r="AE52" s="51"/>
    </row>
    <row r="53" spans="1:31" ht="29" x14ac:dyDescent="0.35">
      <c r="A53" s="10">
        <v>15</v>
      </c>
      <c r="B53" s="10">
        <v>140</v>
      </c>
      <c r="C53" s="52" t="s">
        <v>67</v>
      </c>
      <c r="D53" s="17" t="s">
        <v>68</v>
      </c>
      <c r="E53" s="16" t="s">
        <v>27</v>
      </c>
      <c r="F53" s="16" t="s">
        <v>69</v>
      </c>
      <c r="G53" s="16" t="s">
        <v>70</v>
      </c>
      <c r="H53" s="11"/>
      <c r="I53" s="12"/>
      <c r="J53" s="13"/>
      <c r="K53" s="16" t="s">
        <v>30</v>
      </c>
      <c r="L53" s="22"/>
      <c r="M53" s="14">
        <v>74406366</v>
      </c>
      <c r="N53" s="14">
        <v>46386823</v>
      </c>
      <c r="O53" s="11"/>
      <c r="P53" s="12"/>
      <c r="Q53" s="13"/>
      <c r="R53" s="11"/>
      <c r="S53" s="12"/>
      <c r="T53" s="12"/>
      <c r="U53" s="13"/>
      <c r="V53" s="11">
        <v>123</v>
      </c>
      <c r="W53" s="11">
        <v>125</v>
      </c>
      <c r="X53" s="32">
        <f t="shared" si="9"/>
        <v>371094.58399999997</v>
      </c>
      <c r="Y53" s="41">
        <f t="shared" si="10"/>
        <v>17.64496244978881</v>
      </c>
      <c r="Z53" s="18">
        <v>38.177643564854613</v>
      </c>
      <c r="AA53" s="36">
        <f t="shared" si="11"/>
        <v>55.822606014643426</v>
      </c>
      <c r="AB53" s="49"/>
      <c r="AC53" s="50"/>
      <c r="AD53" s="50"/>
      <c r="AE53" s="51"/>
    </row>
    <row r="54" spans="1:31" ht="20" customHeight="1" x14ac:dyDescent="0.35">
      <c r="A54" s="10"/>
      <c r="B54" s="10"/>
      <c r="C54" s="52"/>
      <c r="D54" s="17"/>
      <c r="E54" s="22"/>
      <c r="F54" s="22"/>
      <c r="G54" s="22"/>
      <c r="H54" s="19"/>
      <c r="I54" s="20"/>
      <c r="J54" s="21"/>
      <c r="K54" s="22"/>
      <c r="L54" s="22"/>
      <c r="M54" s="30" t="s">
        <v>158</v>
      </c>
      <c r="N54" s="23">
        <f>SUM(N46:N53)</f>
        <v>324670965</v>
      </c>
      <c r="O54" s="19"/>
      <c r="P54" s="20"/>
      <c r="Q54" s="21"/>
      <c r="R54" s="19"/>
      <c r="S54" s="20"/>
      <c r="T54" s="20"/>
      <c r="U54" s="21"/>
      <c r="V54" s="19"/>
      <c r="W54" s="40" t="s">
        <v>164</v>
      </c>
      <c r="X54" s="39">
        <v>261918</v>
      </c>
      <c r="Y54" s="31"/>
      <c r="Z54" s="18"/>
      <c r="AA54" s="18"/>
      <c r="AB54" s="19"/>
      <c r="AC54" s="20"/>
      <c r="AD54" s="20"/>
      <c r="AE54" s="21"/>
    </row>
    <row r="55" spans="1:31" ht="22" customHeight="1" x14ac:dyDescent="0.35">
      <c r="A55" s="10"/>
      <c r="B55" s="10"/>
      <c r="C55" s="22"/>
      <c r="D55" s="17"/>
      <c r="E55" s="22"/>
      <c r="F55" s="22"/>
      <c r="G55" s="22"/>
      <c r="H55" s="19"/>
      <c r="I55" s="20"/>
      <c r="J55" s="21"/>
      <c r="K55" s="22"/>
      <c r="L55" s="22"/>
      <c r="M55" s="30" t="s">
        <v>155</v>
      </c>
      <c r="N55" s="23">
        <v>352000000</v>
      </c>
      <c r="O55" s="19"/>
      <c r="P55" s="20"/>
      <c r="Q55" s="21"/>
      <c r="R55" s="19"/>
      <c r="S55" s="20"/>
      <c r="T55" s="20"/>
      <c r="U55" s="21"/>
      <c r="V55" s="19"/>
      <c r="W55" s="19"/>
      <c r="X55" s="31"/>
      <c r="Y55" s="31"/>
      <c r="Z55" s="18"/>
      <c r="AA55" s="18"/>
      <c r="AB55" s="19"/>
      <c r="AC55" s="20"/>
      <c r="AD55" s="20"/>
      <c r="AE55" s="21"/>
    </row>
    <row r="56" spans="1:31" x14ac:dyDescent="0.35">
      <c r="D56" s="15"/>
      <c r="E56" s="15"/>
      <c r="AB56" s="49"/>
      <c r="AC56" s="50"/>
      <c r="AD56" s="50"/>
      <c r="AE56" s="51"/>
    </row>
    <row r="57" spans="1:31" x14ac:dyDescent="0.35">
      <c r="AB57" s="49"/>
      <c r="AC57" s="50"/>
      <c r="AD57" s="50"/>
      <c r="AE57" s="51"/>
    </row>
    <row r="58" spans="1:31" x14ac:dyDescent="0.35">
      <c r="AB58" s="49"/>
      <c r="AC58" s="50"/>
      <c r="AD58" s="50"/>
      <c r="AE58" s="51"/>
    </row>
    <row r="59" spans="1:31" x14ac:dyDescent="0.35">
      <c r="AB59" s="49"/>
      <c r="AC59" s="50"/>
      <c r="AD59" s="50"/>
      <c r="AE59" s="51"/>
    </row>
    <row r="60" spans="1:31" x14ac:dyDescent="0.35">
      <c r="AB60" s="49"/>
      <c r="AC60" s="50"/>
      <c r="AD60" s="50"/>
      <c r="AE60" s="51"/>
    </row>
    <row r="61" spans="1:31" x14ac:dyDescent="0.35">
      <c r="AB61" s="49"/>
      <c r="AC61" s="50"/>
      <c r="AD61" s="50"/>
      <c r="AE61" s="51"/>
    </row>
    <row r="62" spans="1:31" x14ac:dyDescent="0.35">
      <c r="AB62" s="49"/>
      <c r="AC62" s="50"/>
      <c r="AD62" s="50"/>
      <c r="AE62" s="51"/>
    </row>
    <row r="63" spans="1:31" x14ac:dyDescent="0.35">
      <c r="AB63" s="49"/>
      <c r="AC63" s="50"/>
      <c r="AD63" s="50"/>
      <c r="AE63" s="51"/>
    </row>
    <row r="64" spans="1:31" x14ac:dyDescent="0.35">
      <c r="AB64" s="49"/>
      <c r="AC64" s="50"/>
      <c r="AD64" s="50"/>
      <c r="AE64" s="51"/>
    </row>
    <row r="65" spans="28:31" x14ac:dyDescent="0.35">
      <c r="AB65" s="49"/>
      <c r="AC65" s="50"/>
      <c r="AD65" s="50"/>
      <c r="AE65" s="51"/>
    </row>
    <row r="66" spans="28:31" x14ac:dyDescent="0.35">
      <c r="AB66" s="49"/>
      <c r="AC66" s="50"/>
      <c r="AD66" s="50"/>
      <c r="AE66" s="51"/>
    </row>
    <row r="67" spans="28:31" x14ac:dyDescent="0.35">
      <c r="AB67" s="49"/>
      <c r="AC67" s="50"/>
      <c r="AD67" s="50"/>
      <c r="AE67" s="51"/>
    </row>
    <row r="68" spans="28:31" x14ac:dyDescent="0.35">
      <c r="AB68" s="49"/>
      <c r="AC68" s="50"/>
      <c r="AD68" s="50"/>
      <c r="AE68" s="51"/>
    </row>
    <row r="69" spans="28:31" x14ac:dyDescent="0.35">
      <c r="AB69" s="49"/>
      <c r="AC69" s="50"/>
      <c r="AD69" s="50"/>
      <c r="AE69" s="51"/>
    </row>
    <row r="70" spans="28:31" x14ac:dyDescent="0.35">
      <c r="AB70" s="49"/>
      <c r="AC70" s="50"/>
      <c r="AD70" s="50"/>
      <c r="AE70" s="51"/>
    </row>
  </sheetData>
  <autoFilter ref="A2:AA2" xr:uid="{90A014BB-F2CC-4506-BC9F-DD7C4B0048ED}">
    <sortState xmlns:xlrd2="http://schemas.microsoft.com/office/spreadsheetml/2017/richdata2" ref="A3:AA45">
      <sortCondition ref="K2"/>
    </sortState>
  </autoFilter>
  <sortState xmlns:xlrd2="http://schemas.microsoft.com/office/spreadsheetml/2017/richdata2" ref="A14:AA34">
    <sortCondition descending="1" ref="AA14:AA34"/>
  </sortState>
  <mergeCells count="62">
    <mergeCell ref="AB68:AE68"/>
    <mergeCell ref="AB69:AE69"/>
    <mergeCell ref="AB70:AE70"/>
    <mergeCell ref="AB61:AE61"/>
    <mergeCell ref="AB62:AE62"/>
    <mergeCell ref="AB63:AE63"/>
    <mergeCell ref="AB64:AE64"/>
    <mergeCell ref="AB65:AE65"/>
    <mergeCell ref="AB66:AE66"/>
    <mergeCell ref="AB57:AE57"/>
    <mergeCell ref="AB58:AE58"/>
    <mergeCell ref="AB59:AE59"/>
    <mergeCell ref="AB60:AE60"/>
    <mergeCell ref="AB67:AE67"/>
    <mergeCell ref="AB31:AE31"/>
    <mergeCell ref="AB32:AE32"/>
    <mergeCell ref="AB33:AE33"/>
    <mergeCell ref="AB34:AE34"/>
    <mergeCell ref="AB56:AE56"/>
    <mergeCell ref="AB50:AE50"/>
    <mergeCell ref="AB51:AE51"/>
    <mergeCell ref="AB52:AE52"/>
    <mergeCell ref="AB53:AE53"/>
    <mergeCell ref="AB48:AE48"/>
    <mergeCell ref="AB49:AE49"/>
    <mergeCell ref="AB14:AE14"/>
    <mergeCell ref="AB15:AE15"/>
    <mergeCell ref="AB16:AE16"/>
    <mergeCell ref="AB17:AE17"/>
    <mergeCell ref="AB18:AE18"/>
    <mergeCell ref="AB19:AE19"/>
    <mergeCell ref="AB20:AE20"/>
    <mergeCell ref="AB21:AE21"/>
    <mergeCell ref="AB22:AE22"/>
    <mergeCell ref="AB23:AE23"/>
    <mergeCell ref="AB24:AE24"/>
    <mergeCell ref="AB25:AE25"/>
    <mergeCell ref="AB43:AE43"/>
    <mergeCell ref="AB46:AE46"/>
    <mergeCell ref="AB47:AE47"/>
    <mergeCell ref="AB38:AE38"/>
    <mergeCell ref="AB39:AE39"/>
    <mergeCell ref="AB40:AE40"/>
    <mergeCell ref="AB41:AE41"/>
    <mergeCell ref="AB42:AE42"/>
    <mergeCell ref="AB37:AE37"/>
    <mergeCell ref="AB26:AE26"/>
    <mergeCell ref="AB27:AE27"/>
    <mergeCell ref="AB28:AE28"/>
    <mergeCell ref="AB29:AE29"/>
    <mergeCell ref="AB30:AE30"/>
    <mergeCell ref="AB13:AE13"/>
    <mergeCell ref="A1:AB1"/>
    <mergeCell ref="AB2:AE2"/>
    <mergeCell ref="AB3:AE3"/>
    <mergeCell ref="AB4:AE4"/>
    <mergeCell ref="AB5:AE5"/>
    <mergeCell ref="AB6:AE6"/>
    <mergeCell ref="AB7:AE7"/>
    <mergeCell ref="AB8:AE8"/>
    <mergeCell ref="AB9:AE9"/>
    <mergeCell ref="AB10:AE10"/>
  </mergeCells>
  <pageMargins left="0.7" right="0.7" top="0.75" bottom="0.75" header="0.3" footer="0.3"/>
  <pageSetup scale="61" fitToHeight="0" orientation="landscape" r:id="rId1"/>
  <rowBreaks count="1" manualBreakCount="1">
    <brk id="28" max="2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F5A3F8558264DAD4D6CD17097A8D0" ma:contentTypeVersion="16" ma:contentTypeDescription="Create a new document." ma:contentTypeScope="" ma:versionID="176f098aec51f857c4b3addd743a490f">
  <xsd:schema xmlns:xsd="http://www.w3.org/2001/XMLSchema" xmlns:xs="http://www.w3.org/2001/XMLSchema" xmlns:p="http://schemas.microsoft.com/office/2006/metadata/properties" xmlns:ns1="http://schemas.microsoft.com/sharepoint/v3" xmlns:ns2="467e8a32-a4c8-4d53-8185-0fcd20875a8e" xmlns:ns3="5073e3ac-dff4-4626-afae-68131d62e919" targetNamespace="http://schemas.microsoft.com/office/2006/metadata/properties" ma:root="true" ma:fieldsID="c990abc80dcd79560b9b24eeeeab3913" ns1:_="" ns2:_="" ns3:_="">
    <xsd:import namespace="http://schemas.microsoft.com/sharepoint/v3"/>
    <xsd:import namespace="467e8a32-a4c8-4d53-8185-0fcd20875a8e"/>
    <xsd:import namespace="5073e3ac-dff4-4626-afae-68131d62e9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DateandTime" minOccurs="0"/>
                <xsd:element ref="ns3:MediaServiceLocation" minOccurs="0"/>
                <xsd:element ref="ns3:Monitoring_x0020_Men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e8a32-a4c8-4d53-8185-0fcd20875a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3e3ac-dff4-4626-afae-68131d62e9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andTime" ma:index="20" nillable="true" ma:displayName="Date and Time" ma:default="[today]" ma:description="Date and Time" ma:format="DateTime" ma:internalName="DateandTime">
      <xsd:simpleType>
        <xsd:restriction base="dms:DateTime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onitoring_x0020_Menu" ma:index="22" nillable="true" ma:displayName="Monitoring Menu" ma:internalName="Monitoring_x0020_Menu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andTime xmlns="5073e3ac-dff4-4626-afae-68131d62e919">2022-04-11T22:44:55+00:00</DateandTime>
    <_ip_UnifiedCompliancePolicyProperties xmlns="http://schemas.microsoft.com/sharepoint/v3" xsi:nil="true"/>
    <Monitoring_x0020_Menu xmlns="5073e3ac-dff4-4626-afae-68131d62e919" xsi:nil="true"/>
  </documentManagement>
</p:properties>
</file>

<file path=customXml/itemProps1.xml><?xml version="1.0" encoding="utf-8"?>
<ds:datastoreItem xmlns:ds="http://schemas.openxmlformats.org/officeDocument/2006/customXml" ds:itemID="{1A50ADC2-110F-499D-8A50-6A7F09101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7e8a32-a4c8-4d53-8185-0fcd20875a8e"/>
    <ds:schemaRef ds:uri="5073e3ac-dff4-4626-afae-68131d62e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952D9C-D21A-4DBC-B8A9-0E5593050B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6F854B-62DF-4829-918D-63C2AFBA3081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467e8a32-a4c8-4d53-8185-0fcd20875a8e"/>
    <ds:schemaRef ds:uri="http://schemas.microsoft.com/office/2006/metadata/properties"/>
    <ds:schemaRef ds:uri="http://schemas.microsoft.com/office/infopath/2007/PartnerControls"/>
    <ds:schemaRef ds:uri="http://purl.org/dc/dcmitype/"/>
    <ds:schemaRef ds:uri="5073e3ac-dff4-4626-afae-68131d62e91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Acc Tier 2 Applications</vt:lpstr>
      <vt:lpstr>'Acc Tier 2 Applications'!Print_Area</vt:lpstr>
      <vt:lpstr>'Acc Tier 2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Mylen</dc:creator>
  <cp:lastModifiedBy>Elitzin, Stoyan@HCD</cp:lastModifiedBy>
  <cp:lastPrinted>2022-04-28T18:01:47Z</cp:lastPrinted>
  <dcterms:created xsi:type="dcterms:W3CDTF">2022-04-11T22:43:36Z</dcterms:created>
  <dcterms:modified xsi:type="dcterms:W3CDTF">2022-05-05T19:31:25Z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0x01010052DF5A3F8558264DAD4D6CD17097A8D0</vt:lpwstr>
  </property>
</Properties>
</file>