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cahcd-my.sharepoint.com/personal/megan_kirkeby_hcd_ca_gov/Documents/Desktop/"/>
    </mc:Choice>
  </mc:AlternateContent>
  <xr:revisionPtr revIDLastSave="0" documentId="8_{445F9387-5884-478E-8675-83540F15F63D}" xr6:coauthVersionLast="47" xr6:coauthVersionMax="47" xr10:uidLastSave="{00000000-0000-0000-0000-000000000000}"/>
  <bookViews>
    <workbookView xWindow="-120" yWindow="-120" windowWidth="29040" windowHeight="15840" xr2:uid="{10D8BF04-0DE5-462A-8CF2-E2794EF5DFF4}"/>
  </bookViews>
  <sheets>
    <sheet name="Summary" sheetId="6" r:id="rId1"/>
    <sheet name="ERF 1" sheetId="3" r:id="rId2"/>
    <sheet name="ERF 2L" sheetId="2" r:id="rId3"/>
    <sheet name="ERF 2R" sheetId="4" r:id="rId4"/>
    <sheet name="ERF 3L" sheetId="7" r:id="rId5"/>
    <sheet name="ERF 3R" sheetId="5" r:id="rId6"/>
    <sheet name="Projected Persons Served" sheetId="9" r:id="rId7"/>
    <sheet name="ERF-4L" sheetId="8"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6" i="9" l="1"/>
  <c r="F126" i="9"/>
  <c r="G126" i="9"/>
  <c r="B9" i="7"/>
  <c r="B8" i="7"/>
  <c r="B6" i="5"/>
  <c r="C7" i="7"/>
  <c r="B7" i="7" s="1"/>
  <c r="N7" i="7"/>
  <c r="M7" i="7"/>
  <c r="L7" i="7"/>
  <c r="K7" i="7"/>
  <c r="J7" i="7"/>
  <c r="I7" i="7"/>
  <c r="H7" i="7"/>
  <c r="G7" i="7"/>
  <c r="F7" i="7"/>
  <c r="E7" i="7"/>
  <c r="D7" i="7"/>
  <c r="J7" i="2"/>
  <c r="I7" i="2"/>
  <c r="H7" i="2"/>
  <c r="G7" i="2"/>
  <c r="F7" i="2"/>
  <c r="B7" i="2" s="1"/>
  <c r="E7" i="2"/>
  <c r="D7" i="2"/>
  <c r="C7" i="2"/>
  <c r="U7" i="3"/>
  <c r="T7" i="3"/>
  <c r="S7" i="3"/>
  <c r="R7" i="3"/>
  <c r="Q7" i="3"/>
  <c r="P7" i="3"/>
  <c r="O7" i="3"/>
  <c r="N7" i="3"/>
  <c r="M7" i="3"/>
  <c r="L7" i="3"/>
  <c r="K7" i="3"/>
  <c r="J7" i="3"/>
  <c r="I7" i="3"/>
  <c r="B7" i="3" s="1"/>
  <c r="H7" i="3"/>
  <c r="G7" i="3"/>
  <c r="F7" i="3"/>
  <c r="E7" i="3"/>
  <c r="D7" i="3"/>
  <c r="C7" i="3"/>
  <c r="B8" i="3"/>
  <c r="B7" i="8"/>
  <c r="B6" i="8"/>
  <c r="B5" i="8"/>
  <c r="B4" i="8"/>
  <c r="B3" i="8"/>
  <c r="B8" i="8" s="1"/>
  <c r="B6" i="7"/>
  <c r="B5" i="7"/>
  <c r="B4" i="7"/>
  <c r="B3" i="7"/>
  <c r="AD7" i="5"/>
  <c r="AC7" i="5"/>
  <c r="AB7" i="5"/>
  <c r="AA7" i="5"/>
  <c r="Z7" i="5"/>
  <c r="Y7" i="5"/>
  <c r="X7" i="5"/>
  <c r="B8" i="5"/>
  <c r="AM7" i="5"/>
  <c r="AL7" i="5"/>
  <c r="AK7" i="5"/>
  <c r="AJ7" i="5"/>
  <c r="AI7" i="5"/>
  <c r="AH7" i="5"/>
  <c r="AG7" i="5"/>
  <c r="AF7" i="5"/>
  <c r="AE7" i="5"/>
  <c r="W7" i="5"/>
  <c r="V7" i="5"/>
  <c r="U7" i="5"/>
  <c r="T7" i="5"/>
  <c r="S7" i="5"/>
  <c r="R7" i="5"/>
  <c r="Q7" i="5"/>
  <c r="P7" i="5"/>
  <c r="O7" i="5"/>
  <c r="N7" i="5"/>
  <c r="M7" i="5"/>
  <c r="L7" i="5"/>
  <c r="K7" i="5"/>
  <c r="J7" i="5"/>
  <c r="I7" i="5"/>
  <c r="H7" i="5"/>
  <c r="G7" i="5"/>
  <c r="F7" i="5"/>
  <c r="E7" i="5"/>
  <c r="D7" i="5"/>
  <c r="C7" i="5"/>
  <c r="B5" i="5"/>
  <c r="B4" i="5"/>
  <c r="B3" i="5"/>
  <c r="AF7" i="4"/>
  <c r="AE7" i="4"/>
  <c r="AD7" i="4"/>
  <c r="AC7" i="4"/>
  <c r="AB7" i="4"/>
  <c r="AA7" i="4"/>
  <c r="Z7" i="4"/>
  <c r="Y7" i="4"/>
  <c r="X7" i="4"/>
  <c r="W7" i="4"/>
  <c r="V7" i="4"/>
  <c r="U7" i="4"/>
  <c r="T7" i="4"/>
  <c r="S7" i="4"/>
  <c r="R7" i="4"/>
  <c r="Q7" i="4"/>
  <c r="P7" i="4"/>
  <c r="O7" i="4"/>
  <c r="N7" i="4"/>
  <c r="M7" i="4"/>
  <c r="L7" i="4"/>
  <c r="K7" i="4"/>
  <c r="J7" i="4"/>
  <c r="I7" i="4"/>
  <c r="H7" i="4"/>
  <c r="G7" i="4"/>
  <c r="F7" i="4"/>
  <c r="E7" i="4"/>
  <c r="D7" i="4"/>
  <c r="C7" i="4"/>
  <c r="B8" i="4"/>
  <c r="B5" i="4"/>
  <c r="B4" i="4"/>
  <c r="B3" i="4"/>
  <c r="B6" i="4"/>
  <c r="B6" i="3"/>
  <c r="B5" i="3"/>
  <c r="B4" i="3"/>
  <c r="B3" i="3"/>
  <c r="B6" i="2"/>
  <c r="B4" i="2"/>
  <c r="B8" i="2"/>
  <c r="B5" i="2"/>
  <c r="B3" i="2"/>
  <c r="B9" i="4" l="1"/>
  <c r="B8" i="6"/>
  <c r="B9" i="5"/>
  <c r="B4" i="6"/>
  <c r="B3" i="6"/>
  <c r="B5" i="6"/>
  <c r="B6" i="6"/>
  <c r="B9" i="3"/>
  <c r="B7" i="5"/>
  <c r="B7" i="4"/>
  <c r="B9" i="2"/>
  <c r="B9" i="6" l="1"/>
  <c r="B10" i="6" s="1"/>
  <c r="B7" i="6"/>
</calcChain>
</file>

<file path=xl/sharedStrings.xml><?xml version="1.0" encoding="utf-8"?>
<sst xmlns="http://schemas.openxmlformats.org/spreadsheetml/2006/main" count="964" uniqueCount="376">
  <si>
    <t>Total</t>
  </si>
  <si>
    <t>How many encampments have been:</t>
  </si>
  <si>
    <t>Definitions:</t>
  </si>
  <si>
    <t>Not Resolved</t>
  </si>
  <si>
    <t>Partially Resolved</t>
  </si>
  <si>
    <t>Partially Resolved: "people no longer reside at the site (fully moved into shelter/interim/perm, OR connected to housing solution and no longer reside there), but it has not been fully restored to it's intended public use."</t>
  </si>
  <si>
    <t>Resolved</t>
  </si>
  <si>
    <t>Resolved: "people no longer reside at the site (fully moved into shelter/interim/perm, OR connected to housing solution and no longer reside there) and it's been fully restored to its intended public use."</t>
  </si>
  <si>
    <t>Other</t>
  </si>
  <si>
    <t>Total Encampments' Statuses Reported (1-3R):</t>
  </si>
  <si>
    <t>Total Contracts with Active ERF Awards (1-3R):</t>
  </si>
  <si>
    <t>Total Reports Received through 12/31/24:</t>
  </si>
  <si>
    <t>Reports not Received:</t>
  </si>
  <si>
    <t>Narrative Responses for "Other":</t>
  </si>
  <si>
    <t>City of Redwood City — Highway 101  Woodside Rd and Seaport Blvd</t>
  </si>
  <si>
    <t xml:space="preserve">The original US101 and CA84 Encampment Circuit targeted with ERF-1 consisted of 17 encampments.  Of these 17 encampments, 3 (18%) are resolved, 10 (59%) are partially resolved and 4 (24%) are not resolved.  In the 4 encampments that are not resolved, we estimate that there are 11 residents living there on a given night as of June 2024. </t>
  </si>
  <si>
    <t xml:space="preserve">At the same time, as noted in our previous report, we have seen a growth in the number of encampments along the Redwood City US101 and CA84 Encampment Circuit to a high of 49 encampments even as we resolve and partially resolve encampments and successfully transition encampment residents to emergency and permanent housing. </t>
  </si>
  <si>
    <t xml:space="preserve">Of those 49 encampments, 3 (6%) are resolved, 31 (63%) are partially resolved, and 15 (31%) are not resolved. In the Spring of 2021, we counted 72 people living at 17 encampments at that time, and as of the end of June 2024, we believe that there are now 30 people living in the 15 encampments that are not yet resolved. We are pleased to see that we have achieved a 58% net decrease in people living in encampments along the US101 and CA84 Encampment Circuit (decrease from 72 to 30). </t>
  </si>
  <si>
    <t>Our ERF-1 funded partners (Redwood City Outreach Strategy Team and Downtown Streets Team Encampment Waste Services Team) also visit each encampment weekly and keep note of new encampments as they emerge on the US101 and CA84 encampment circuit.   We continue to develop new approaches and strategies for engaging and encouraging encampment residents to accept health and behavioral health services and temporary and permanent housing options. During this quarter, 1 encampment resident transitioned to temporary housing and 3 residents moved into permanent housing! Since November 2022, there have been 24 placements to temporary housing, 16 placements to permanent housing, and 34 placements into the HRP . These 74 placements represent unduplicated residents from encampments.</t>
  </si>
  <si>
    <t>San Bernardino County — Santa Ana River</t>
  </si>
  <si>
    <t>We successfully relocated many individuals from the encampments and restored the sites to their natural state. However, once the areas were cleared, new individuals began to move in. We are committed to ongoing outreach efforts, ensuring that these individuals receive the necessary services through additional funding sources.</t>
  </si>
  <si>
    <t>City of Redding — Lake Blvd and Barbara Rd</t>
  </si>
  <si>
    <t>The site was resolved and restored to public use, but campers have begun to re-enter and settle in.</t>
  </si>
  <si>
    <t>Los Angeles City and County CoC — Skid Row</t>
  </si>
  <si>
    <t>Skid Row has over a one hundred year history of holding the densest population of unsheltered individuals in Los Angeles County.  At any given point in time the, roughly, 45 square blocks can be home to thousands of individuals staying in the streets.  Multiple outreach teams, all with different scopes of service or different subpopulations served, create a robust mobile access point to direct individuals toward interim or permanent housing outcomes.  The long history of Skid Row, fraught with social and economic inequality, has created a population with more intense levels of vulnerability to negative outcomes in the street (i.e. rates of SMI, drug use, physical health challenges).  In this regard Skid Row is really a caricature of what we see countywide with intensified barriers to stability that can make this type of outreach work incredibly difficult.  Additionally, the history of containment in Skid Row has made the region a great access point for services, and the vast and varied inflow of people into the geography can often deeply outpace the rate of service delivery.  All this being said, since the implementation of this funding we have seen positive results.  From January 2022 to January 2024 the point in time count of unsheltered individuals shows a decrease from 821 to 439 women in the streets of Skid Row.  This 382 person difference constitutes a nearly 47% decline in unsheltered women on the streets of Skid Row.  This coincides with a roughly 21% decrease in unsheltered homelessness overall in the region, and gives us incredibly strong evidence that location based, and even subpopulation focused, interventions can overcome the rate of inflow into an encampment like Skid Row.</t>
  </si>
  <si>
    <t>Los Angeles City &amp; County CoC - Grand Corridor</t>
  </si>
  <si>
    <t>The HOPICS outreach teams continue to make connections to the participants within the Grand Corridor.  While the HOPICS teams, in collaboration with the LAHSA Outreach teams, continue to support the participants in the identified area, they are also ensuring that participants are stable in temporary housing and ensuring they are connected to housing navigation services and placed into permenant housing.  It remains a focus for teams to ensure that participants are connected to any additional resources, including mental health and substance use support as well as assisting in securing needed documentation for permanent housing, such as identification, social security card, and birth certificate.  Each week, HOPICS continues to identify participants to transition to interim housing.</t>
  </si>
  <si>
    <t>City of Oakland - MLK, E12th, and Mosswood - Martin Luther King</t>
  </si>
  <si>
    <t>Due to exigent circumstances, including a double homicide, the encampment was resolved. The core census tallies 48 encampment residents, of whom 31 are entered into HMIS. When the encampment was resolved, six encampment residents declined service (CMs are working with them to offer the ESA), 24 accepted shelter, and 18 voluntarily relocated.</t>
  </si>
  <si>
    <t>City of Sacramento - Parkway Rapid Rehousing - Sacramento Northern Parkway Project Area</t>
  </si>
  <si>
    <t>The City was notified of funding award on September 27, 2024. Between that time and December 31, 2024 the City has been getting Council authorities and contracting with the State. The City has contracted with Clutch Consulting for technical assistance and has begun planning to launch the program in 2025. While the City has continued to engage in ongoing outreach in the project area, no ERF funded outreach has occurred during this reporting period.</t>
  </si>
  <si>
    <t xml:space="preserve"> </t>
  </si>
  <si>
    <t>Humboldt County CoC - Redwood Drive - Bear Canyon South</t>
  </si>
  <si>
    <t>No permanent residents at this sites, but people do come and go.</t>
  </si>
  <si>
    <t>Humboldt County CoC - Redwood Drive - Redwood Drive North Multiple Camps</t>
  </si>
  <si>
    <t>There are seven sites that comprise this collection of camps per our application. At a recent sweep, the residents who were from other swept camps ended up in from of a closed business in Redway. After a month or more and many complaints, they were again asked to leave. They were instructed to go to the encampment known as the "Redway Resort" by L.E. There were about 10 people in number. The total number at the various camps varies.</t>
  </si>
  <si>
    <t>Los Angeles County - I-605, I-105, and I-710 Zones - ERF Zone 6b - Inglewood</t>
  </si>
  <si>
    <t>1. To create the capacity to resolve the encampment in ERF Zone 6, LA County conducted a Pathway Home operation on October 2nd in ERF Zone 6b, which is located in the adjacent Incorporated City of Inglewood. Conducting an operation in ERF Zone 6b was necessary to secure nearby interim housing, because the City of Inglewood needed to experience a direct benefit to siting interim housing in their jurisdiction. The operation housed 25 individuals in 24 household configurations from the Inglewood Reservoir, 405 FWY &amp; Century Blvd, 405 FWY and Manchester, along with other Inglewood identified hot spots.  
2. Because HCD approved the addition of ERF Zone 6b on 1/16/25, participants from the Inglewood operation have been added to the interim housing residents total in this report.</t>
  </si>
  <si>
    <t>Los Angeles County - I-605, I-105, and I-710 Zones - ERF Zone 6</t>
  </si>
  <si>
    <t>Encampment resolution operation was conducted on October 30th. The operation housed 24 individuals in 21 household configurations from the Park &amp; Ride and adjacent streets. However, there were still individuals dwelling in their RVs south of the 105 Freeway, which is part of the zone. Additionally, individuals reinhabited the resolved portion of the site – the Park &amp; Ride. This repopulation is likely due to the site’s use as a transit hub. CEO-HI has a follow-up operation to fully Resolve the site again scheduled for 3/19/2025.</t>
  </si>
  <si>
    <t>Los Angeles County - I-605, I-105, and I-710 Zones - ERF Zone 1</t>
  </si>
  <si>
    <t>To better align with the schedules and capacity of our jurisdictional partners, LA County conducted operations in ERF Zone 1 in multiple phases. First, we conducted an operation focused on the section of the zone within the City of Santa Fe Springs. That operation was held on December 19th. We then followed that operation with additional sections in the Cities of Norwalk and Downey; however, those subsequent operations occurred in January 2025, which is outside the reporting period for this report. As such, this Encampment Zone was only partially resolved as of the end of the reporting period with 24 individuals placed from the northern portion of Zone 1.</t>
  </si>
  <si>
    <t>Nevada County - Hwy 20 - Sutton Way</t>
  </si>
  <si>
    <t>The encampment zone has several smaller encampments with an inflow and outflow of residents. The project has begun to serve unhoused individuals within the encampment zone and has moved individuals from encampment zone into transitional housing.</t>
  </si>
  <si>
    <t>San Mateo County - CHEZ - ERF Encampment 07 [LifeMoves] - Lowrie Ave and San Mateo Ave, SSF</t>
  </si>
  <si>
    <t>Encampment is not resolved – 5 RVs currently parked at the encampment. Individuals are not engaged and not enrolled into HMIS program. Outreach providers will continue to attempt to engage with these residents.</t>
  </si>
  <si>
    <t>San Mateo County - CHEZ - ERF Encampment 07 [LifeMoves] - 380 at El Camino Real off-ramp (both sides), SB</t>
  </si>
  <si>
    <t>Encampment is not resolved – 2 individuals currently living in the encampment. Individuals are not engaged and not enrolled into HMIS program. Outreach providers will continue to attempt to engage with these residents.</t>
  </si>
  <si>
    <t>San Mateo County - CHEZ - Shoreview Parking Lot 400-596 South Norfolk St, SM</t>
  </si>
  <si>
    <t>Individuals are not engaged and not enrolled into HMIS program. Outreach providers will continue to attempt to engage with these residents.</t>
  </si>
  <si>
    <t>City of Berkeley — People's Park</t>
  </si>
  <si>
    <t>City of Eureka — Eureka Waterfront Trail</t>
  </si>
  <si>
    <t>City of Fresno — Downtown Fresno Encampment</t>
  </si>
  <si>
    <t>City of Long Beach — Anaheim St</t>
  </si>
  <si>
    <t>City of Los Angeles — Los Angeles River</t>
  </si>
  <si>
    <t>City of Oakland — Wood St.</t>
  </si>
  <si>
    <t xml:space="preserve">City of Petaluma — Cedar Grove Park </t>
  </si>
  <si>
    <t>City of Richmond — Rydin Rd and Castro St</t>
  </si>
  <si>
    <t xml:space="preserve">City of Salinas — Natividad Creek Park </t>
  </si>
  <si>
    <t>City of San Jose — Guadalupe River Park &amp; Gardens</t>
  </si>
  <si>
    <t>City of San Rafael — Fifth Ave &amp; Irwin St</t>
  </si>
  <si>
    <t>City of Tulare — Tulare Skate Park</t>
  </si>
  <si>
    <t>City of Vista — East Emerald Drive and West Melrose Drive</t>
  </si>
  <si>
    <t>Marin County — Lee Gerner Park</t>
  </si>
  <si>
    <t xml:space="preserve">Orange County — Talbert Regional Park </t>
  </si>
  <si>
    <t>Santa Barbara County — Highway 101 and CA Highway 1</t>
  </si>
  <si>
    <t>Santa Cruz County — San Lorenzo Park</t>
  </si>
  <si>
    <t>Total Encampments supported by this award:</t>
  </si>
  <si>
    <t>Total Grantees funded by this award:</t>
  </si>
  <si>
    <t>Total Reports Received:</t>
  </si>
  <si>
    <t>Nearly all site preparation milestones have been reached. Conducting Outreach Services to encampment residences was accomplished. Procurement, delivery and assembly of modular units was achieved. Final Expenditure Deadline milestone was reached. Due to a substantial increase in both construction and equipment costs, the City of Eureka experienced a funding gap of nearly $700,000.00 on this project, that still is not completely resolved. The City submitted several grant proposals, including ERF-2 and HHAP, that were not selected for award. Through partnerships with Humboldt County and several community minded businesses this project was able to move forward. The Final Expenditure deadline was met, and all ERF have been spent, but the site is not currently ready for habitation. The City of Eureka is moving forward with this project and expect that the site will reach 100% occupancy before 11/1/2024.</t>
  </si>
  <si>
    <t>Recipient of ERF-2R and 3R funding; "From April 1, 2022, the City of Fresno ERF-1 program served 512 individuals at the Village of Hope emergency shelter, made contact with 1,173 people experiencing homelessness in the Downtown Encampment area and actively engaged 501 persons experiencing unsheltered homelessness, provided navigation services to 475 individuals in shelter and on the street, provided housing stability services to 87 individuals who exited to permanent housing destinations only 14 of which returned to homelessness. A total of 141 unique individuals who received services through the ERF-1 funded projects exited to a permanent housing destination based on HMIS data. One of the greatest challenges that Village of Hope Outreach Team encounter was the difficulty of following up with clients. Outreach reach was getting basic information from clients and then try to meet with clients again and client is nowhere to be found. The Village of Hope Outreach Team will attempt to connect with a client for five weeks before closing them out of the project but it can be difficult to reconnect with a client. Another challenge faced by the Outreach Team prior to the Hope Point Emergency Shelter was the scarcity of shelter beds for their clients. The availability of shelter beds was always low and many times the number of clients far exceeds the available shelter beds. The greatest resource has been the opening of the Clarion Pointe aka Hope Point Emergency Shelter on June 24th, funded through HHAP and ERF Round 2. The shelter has allowed the outreach teams to connect more individuals to shelter. From the encampment area, ninety individuals have been sheltered. Of those sheltered, sixty-five were entered into emergency shelter and twenty-five were entered into Bridge Housing. Three of the Bridge Housing clients came from emergency shelter and twenty-two from a place not meant for human habitation. Hope Point Emergency Shelter has case managers that provide housing search and placement services for each client entering shelter. The goal is to house the individual within ninety days of them entering shelter."</t>
  </si>
  <si>
    <t>The City of Tulare continues to operate a designated encampment area about 1.5 miles from the original prioritized sites of the ERF-1 project. As of July 1, 2024, about 60 percent of the guests at this designated encampment are enrolled with a case manager on the ERF project or comparable service provider under Cal AIM. ERF contractors will maintain outreach with long-standing and/or new clients whether they are guests at the City’s designated encampment area or exit to a different unsheltered location within the city. The mix of the ERF focus population with the larger unhoused community at the designated area continues to present communication and service delivery challenges for contractors and the city staff managing the facility. However, with ERF-2R investments and effective coordination, the project team will progressively engage and enroll guests with a renewed sense of urgency to achieve rapid exits to interim and/or permanent housing for more than half of the focus population. Other ERF services will continue to support operations of the facility, in particular with hygiene and food and supplies. Though capacity of professional services, such as housing navigation and care assessments and referrals, will likely remain inadequate due to frequent guest turnover and a regular inflow of unhoused people into the facility.</t>
  </si>
  <si>
    <t>City of Long Beach - Anaheim St</t>
  </si>
  <si>
    <t>The program was successfully able to house 16 participants, and the remaining participants were added to the Long Beach CES Housing queue to provide continued support towards the goal of achieving permanent housing. The greatest challenge in this round of funding was the ability to quickly hire staff under the expedited timeline. The hiring process for our City can take up to 6-12 months which can delay implementation of programs. The greatest resource was being able to use the funds toward purchasing motel vouchers at the non-congregate shelter for participants to have a place to decompress and start on the pathway to housing.</t>
  </si>
  <si>
    <t>During the life of the program, 216 individuals were served with 144 enrolled for services. This was accomplished with over 4,429 contacts and 772 referrals to various services. Of the 772 referrals for services, 72% were successfully linked, with the most common service linkages to benefits assistance (162), shelter (129), and housing navigation services (94). Fifty individuals within 40 households were successfully housed during the program, with 44 individuals within 36 households still housed as of April 30, 2024. The primary obstacle to project implementation and success what the severe lack of affordable housing coupled with income thresholds that barely meet rental standards. In addition to bridge housing’s effectiveness in providing temporary shelter, another invaluable resource is the flexibility of funding to offer short-term rental assistance. This assistance covers crucial aspects like deposits, first month’s rent, and move-in fees, facilitating smoother transitions to stable housing for individuals in need.</t>
  </si>
  <si>
    <t>City of Los Angeles - Los Angeles River</t>
  </si>
  <si>
    <t>Milestones from Ascencia (Service Provider): Ascencia provided outreach and direct assistance to 108 community members experiencing homelessness. These individuals were provided hygiene kits, snacks, blankets, and other types of direct assistance. Out of the one hundred and eight (108) outreached, fifty-eight (58) of these individuals were enrolled into our case management program. Twenty (20) of those were enrolled into Ascencia’s LA River interim housing program at the Park Motel. There were 27 individuals who transitioned into other interim housing placements. Six (6) individuals transitioned to permanent housing.
Milestones from Healthcare in Action (HIA) (Service Provider): Since May 2023, HIA has achieved significant milestones in supporting river clients. The total number of unique river clients ever seen by HIA during this time equals 311, showing accomplishment of the project goal of serving 150 unique clients, and resulting in a total of 6,178 encounters. Currently, 157 of these clients are still active and enrolled in the HIA Street Medicine Program, reflecting the program's critical role in providing healthcare and social services to this population.
Among the currently active clients, 70 of 157 are receiving treatment for mental illness and 57 of 157 for substance use disorders, showcasing HIA's commitment to addressing both mental health and substance use issues. Additionally, 126 of 157 currently active clients are also enrolled in CalAIM services for Enhanced Care Management and/or Housing Navigation services.
One of the most significant achievements is the number of 26 of 311 river clients now located in permanent housing, marking a crucial step towards long-term stability. Furthermore, 162 of 311 clients have been placed in temporary or transitional housing, providing them with immediate shelter and support. The high percentage of 96% of all river clients enrolled in CES or entered/confirmed in HMIS reflects the effectiveness of HIA's efforts in integrating these individuals into the broader support system, ensuring they receive the necessary resources and assistance. These accomplishments have been made possible through strong partnerships with community organizations such as PATH, Ascencia, LAHSA, County programs (eg., iHOP), which have been instrumental in providing comprehensive support and services to river clients.
Milestones from People Assisting the Homeless (PATH) (Service Provider): The PATH team served over 164 individuals*. There were 90 placements** into interim housing and 73 individuals*** were provided with temporary motel stays. Twenty-nine participants were enrolled into PATH’s Time Limited Subsidy program and an additional 15 were referred to an outside TLS program. The program concluded with 54 individuals in permanent housing.
 *There were 4 individuals with duplicate enrollments due to being exited after more than 90 days of no contact.
**The 90 placements include duplicate participants that have re-entered interim housing after being exited.
***The 73 individuals include duplicate participants. Challenges from Ascencia: Services provided at the Park Motel concluded earlier than expected due to funding. It was very difficult transitioning individuals from a space where they had individual rooms, into other interim housing facilities that only supported shared living spaces.
Challenges from HIA: One of the greatest challenges to the project is managing the volume of patients to serve along the riverbed and consistently recruiting patients while maintaining follow-up. Over time, many patients are lost to follow-up and can be difficult to locate. Cultural resistance to longitudinal care further complicates sustained engagement with the patients. Sweeps in the area also pose a significant challenge, disrupting the stability of patients and making it harder to provide consistent care and support.
Challenges from PATH: At this stage of the project, the greatest challenge was finding available units. The PATH team utilized Lease Up as well as connections from other PATH programs to landlords that have worked with PATH in the past. The team also coordinated multiple unit viewings and supported participants with transportation to attend said viewings. Many participants were able to find housing that was still close to the community they were familiar with, which helped with the transition from street and/or interim housing to permanent housing.</t>
  </si>
  <si>
    <t>Marin County - Lee Gerner Park</t>
  </si>
  <si>
    <t xml:space="preserve">Twelve clients were placed on a housing pathway, and 7 clients were housed through permanent supportive housing. Lack of available housing vouchers slowed down the housing process for the vulnerable clients whose only path to permanent housing is through a housing voucher. The flexible funding line item provided clients with both move-in assistance and furniture assistance, which significantly contributed to the clients’ housing stability. </t>
  </si>
  <si>
    <t>Orange County - Talbert Regional Park</t>
  </si>
  <si>
    <t>This project effectively reduced the number of individuals living in Talbert Regional Park and was successful at connecting these individuals with services. Over the term of the project PATH provided individuals with support services including 54 temporary housing placements, 13 permanent housing placements and 154 connections to essential services such as obtaining identification, income and connections to mental health. Additionally, the habitat restoration was successful with 3,700 feet of fencing installed, 1,100 invasive trees removed and treated, and native seeds dispersed across 13 acres. Throughout the length of the program, the general themes of barriers for those enrolled included lack of resources for undocumented people experiencing homelessness, timely access (and availability) of housing vouchers, shelter options for those under Megan’s Law and/or with active warrants, and services for those with mental health and substance abuse needs. For example, individuals identified as needing a higher level of care, often face barriers to being eligible for services due to not having a severe mental illness which makes them ineligible for County mental/behavioral health services or ineligibility by hospital for recuperative care/skilled nursing facilities. Additionally, during the program ramp down period there was rainy weather and a transition of OC Park enforcement leading to an increase of individuals back to the area after having left. Attempts were made to reengage these individuals who were prior program participants, but many refused services. Flexible funding has been an essential factor in contributing to the success of the project with allowance for creative solutions for direct client assistance funds. For those individuals who were ineligible or not wanting to go to a more traditional emergency shelter, having ability to spend funds on motel placements increased participant engagement with the program and helped build consistency with the individuals. Additionally, coordination and collaboration with regional stakeholders, including but not limited to the Orange County Parks Department, City of Costa Mesa, Orange County Sheriff's Department and the Orange County Health Care Agency Outreach and Engagement was an important element of project implementation. The County of Orange continues to support collaborative efforts at Talbert Regional Park and supported a robust transition plan to ensure continuity of services and maintenance of the positive outcomes achieved through the project. The ERF project has ended as of June 30, 2024, but partnerships and communication between the regional stakeholders remains in place.</t>
  </si>
  <si>
    <t>City of Montebello — Rio Hondo River</t>
  </si>
  <si>
    <t>City of Oakland - Wood St.</t>
  </si>
  <si>
    <t>City of Oroville — East of Lower Wyandotte Ave</t>
  </si>
  <si>
    <t>City of San Diego — East Village</t>
  </si>
  <si>
    <t>Riverside County — Santa Ana River Bottom (SAR)</t>
  </si>
  <si>
    <t>San Francisco County — Polk St</t>
  </si>
  <si>
    <t xml:space="preserve">The project has moved 10 individuals into temporary shelter and are providing them with basic needs, case management, enhanced care management, community supports and access to a variety of mainstream and private services. We are about 60 days out from the grand opening; construction still under way at the navigation center, but all Pallet Shelter units are ready for guests. </t>
  </si>
  <si>
    <t>In early 2024, the outreach team met Bruce, who had experienced homelessness since moving to California from Oregon in 2010. After living in various parts of Riverside, including the Santa Ana River bottom, Bruce connected with the POLM team, who assisted him in securing temporary shelter and applying for Rapid Rehousing assistance through the Riverside Housing Authority. Despite lacking a phone, Bruce consistently checked in weekly to stay on track.  With the support of his case manager Maria and POLM navigators, Bruce secured permanent housing in Jurupa Valley in October 2024. That same week, he began full-time work at a distribution center. The POLM team continues to assist Bruce in obtaining a forklift license and supporting his transition to independent living.  Bruce’s journey highlights the power of determination and collaborative support in transforming lives and fostering long-term stability.</t>
  </si>
  <si>
    <t>“Maria” lived on the streets of San Francisco’s Mission and Tenderloin neighborhoods for many years. The ERF-funded street outreach teams (Tenderloin funded through ERF-2L, and Mission through ERF-2R) engaged with her many times, focusing on listening to her stories and understanding her needs. Maria found solace in her community despite daily hardships. Manuel Gusto, an ERF outreach team member, connected with her through shared culture and language, helping build rapport. In September 2024, worsening health issues and cold nights prompted Maria to accept help. Because of her long relationship with the outreach team, she trusted them and accepted a placement at ERF-2L funded Gough Cabins. This prompted a slow but steady transition for Maria. She was able to overcome fears she had about accepting assistance and started getting medical and mental health support and is on a path to permanent housing. “JJ and Minna” came to the ERF-funded Cova in August 2023. They have experienced many challenges while in the program, including JJ going to jail. While JJ was in Jail, Minna struggled with her sense of safety and tried to bring a knife into her room for protection. Staff moved quickly to explain that this was against program rules. Once JJ was released, he was allowed back into the Cova and from that time onward, the couple worked hard to get housed. On December 26, 2024 they received their keys to a PSH unit and officially moved in on January 2, 2025. “Sergio” is a senior citizen who resided at the ERF-funded Monarch Hotel. He entered the program with a significant reliance on alcohol, and after 18 months in the program and a failed referral to a senior living community, Sergio grew more discouraged and turned to alcohol more frequently, feeling that he would be homeless for the rest of his life. Over this time Sergio was resistant to case management and refused to engage with staff. Case management at the Monarch refused to give up on Segio and connected him with housing problem solving provided by a partner organization. This partner was able to help Sergio find another apartment that he was eligible for. Staff worked with him to obtain the required documentation necessary for the unit and continued to counsel him throughout the process. At times, Sergio became discouraged with the process and expressed fear and anxiety about leaving the Monarch; staff were able to assist him in working through those feelings. Ultimately, Sergio was approved for the new permanent housing unit in a senior community. He moved in with the help of Monarch staff, and expressed gratitude because he had long though he would pass away homeless, and now he had housing of his own. The ERF-2L-funded Cova Non-Congregate Shelter will be closing to all guests on February 28, 2025, and returned back to the hotel owner on March 31, 2025. All shelter guests are being offered relocation resources and no guest is being asked to exit to the street. All guests were encouraged to obtain an assessment through HSH’s Coordinated Entry System for housing and problem-solving resources. Housing Referral Status guests are being offered a housing placement. Problem Solving guests are being offered problem solving resources (flexible funding for items like first and last month’s rent) or a congregate shelter placement. The demobilization work is going well. Of the 100 guests that were at the site when it was at full capacity, there are now approximately 60 guests remaining with many transitional to housing and shelter in the coming weeks. The other ERF-2L sites (Monarch and 33 Gough) continue to operate with no new updates.</t>
  </si>
  <si>
    <t>City of Banning — Smith Creek and Railside</t>
  </si>
  <si>
    <t>City of Berkeley — Northwest Zone</t>
  </si>
  <si>
    <t>City of Carlsbad  — The Village</t>
  </si>
  <si>
    <t>City of Fresno — Downtown Encampment</t>
  </si>
  <si>
    <t>City of Long Beach — Pacific Ave and 1st St</t>
  </si>
  <si>
    <t>City of Napa — Hwy 29 and Kennedy Park</t>
  </si>
  <si>
    <t>City Oxnard — 5th St Canal and Ormond Beach</t>
  </si>
  <si>
    <t>City of Redlands — CA I-10, I-210, and Hwy 38</t>
  </si>
  <si>
    <t xml:space="preserve">City of Richmond — Greenway Trail  </t>
  </si>
  <si>
    <t>City of San Rafael — Albert Park</t>
  </si>
  <si>
    <t>City of Santa Rosa — South Project Area</t>
  </si>
  <si>
    <t>City of Thousand Oaks — Thrive Grove</t>
  </si>
  <si>
    <t>City of Tulare — I St Rail Corridor</t>
  </si>
  <si>
    <t>City of Visalia — Hwy 198, State Route 63, and Saint John's River</t>
  </si>
  <si>
    <t xml:space="preserve">Bakersfield Kern County CoC — Kern River </t>
  </si>
  <si>
    <t>Los Angeles City &amp; County CoC — Grand Corridor</t>
  </si>
  <si>
    <t>Pasadena CoC —  I-210 and State Route134</t>
  </si>
  <si>
    <t xml:space="preserve">Butte County — Cemetery and Barn </t>
  </si>
  <si>
    <t>Los Angeles County — Skid Row</t>
  </si>
  <si>
    <t>Marin County — Binford Rd</t>
  </si>
  <si>
    <t>Marin County — Hamilton Parkway</t>
  </si>
  <si>
    <t>Mariposa County — Frank Wilson Rd</t>
  </si>
  <si>
    <t>Monterey County — Pajaro River</t>
  </si>
  <si>
    <t>San Diego County  —  Riverbed Corridor</t>
  </si>
  <si>
    <t>San Francisco County — Mission St</t>
  </si>
  <si>
    <t>San Joaquin County —  I-5 and Hwy 4 Interchange Complex</t>
  </si>
  <si>
    <t>San Luis Obispo County — Bob Jones Bike Trail</t>
  </si>
  <si>
    <t>Santa Barbara County — Santa Maria and Santa Ynez Riverbeds</t>
  </si>
  <si>
    <t>Sonoma County — Joe Rodota Trail (JRT)</t>
  </si>
  <si>
    <t>Sonoma County — Russian River</t>
  </si>
  <si>
    <t>City of Banning - Smith Creek and Railside</t>
  </si>
  <si>
    <t>Hispanic Male, 32, encountered via CHAT outreach at the Railside encampment. He accepted services (residential treatment) but left treatment early; came back looking for help a few weeks later. He became a client at Opportunity Village temporary shelter for 60 days where he got sober, testing clean for several weeks. He transitioned to Salvation Army transitional housing program (6-month program for recovering addicts). He graduated and is now employed by Salvation Army, assisting others coming into the program. 
Hispanic Male, 40, encountered via CHAT outreach at the Smith Creek encampment. Accepted assistance, stayed at Opportunity Village for 9 months, settled court issues with assistance, received drug counseling (tested clean for 30 days). Transitioned to Salvation Army transitional housing program (6-month program for recovering addicts). Is now employed and residing in a sober living house. 
Hispanic Female 40, encountered via CHAT outreach; she had been raped and beaten. Brought her to ER where she received medical services. She stayed for 45 days at Opportunity Village and entered women’s drug treatment program. Completed 90 days sober living, is now employed at Mission Inn Riverside.</t>
  </si>
  <si>
    <t>City of Berkeley - Northwest Zone</t>
  </si>
  <si>
    <t>The participant has been homeless for over 7 years and presents with a serious mental illness. The participant has been working with staff to collect all required materials and has received a housing match at an SRO unit with a permanent subsidy. The encampment area has been noticed that the area will be closed and the city will continue working with folks in the area in preparation for the closure.</t>
  </si>
  <si>
    <t>City of Carlsbad - The Village</t>
  </si>
  <si>
    <t>No information provided</t>
  </si>
  <si>
    <t>City of Fresno - Downtown Encampment</t>
  </si>
  <si>
    <t>Sometimes, the simplest act of compassion can spark extraordinary change. The story of Alice 
Lindsay and William Wiley is a testament to the profound impact of empathy and unwavering 
dedication in the face of adversity. Their journey began on May 1, 2024, when ERF-2 Outreach 
Navigator Sydney Toscano first met the unhoused couple. With temperatures rising and the 
discovery that Alice was four months pregnant, the urgency of their situation became clear.
What followed was a heartwarming demonstration of community care. The staff at Poverello 
House immediately recognized the couple's critical needs and worked tirelessly to secure shelter 
for them. In just six days, Alice and William found safety at the Hope Pointe Emergency Shelter 
on May 8, 2024. This swift action highlighted the exceptional dedication and compassion that 
defines Poverello House’s mission.
Under the guidance of Case Manager Sarah Hernandez and the Hope Pointe team, Alice and 
William began their challenging journey toward permanent housing. Despite numerous 
obstacles, they remained resilient and focused, diligently working to establish stable income and 
gather the necessary documentation. Their perseverance paid off on September 9, 2024, when 
they received the life-changing news that they had been matched with Home Sweet Home. This 
milestone was not only a personal triumph but also a reflection of the tireless efforts of the Hope 
Pointe staff, who provided unwavering support throughout the process.
Their joy multiplied just a month later when Alice and William welcomed their daughter, 
Zanaiah Wiley, on October 11, 2024. Her birth marked not only the beginning of their journey as 
parents but also the culmination of their hard work and the promise of a brighter future. With 
continued guidance from the Hope Pointe Housing Stability Team, the couple brought their baby 
girl home a few days later, ready to embrace the challenges and joys of parenthood.
Alice and William’s story is a powerful reminder of the transformative power of a compassionate 
community. Their journey from homelessness to a stable home, capped by the birth of their 
daughter, demonstrates how dedication, empathy, and collaboration can change lives. It’s a story 
that inspires us all to extend a helping hand and create pathways to hope and stability for those in 
need.</t>
  </si>
  <si>
    <t>City of Long Beach - Pacific Ave and 1st St</t>
  </si>
  <si>
    <t>The client once owned a farm and ran his own business in Vermont, but his life unraveled when his husband’s addiction led to financial ruin. Seeking support, he returned to Long Beach, only to face family conflict that left him homeless. For four years, he endured life on the streets, grappling with loss, trauma, and depression.
While staying near the Billie Jean King Library, he connected with caseworkers who helped him enter the Vagabond ERF Motel Program in June 2024. By November, he secured an apartment in Koreatown through Rapid Rehousing. Now, with a place to call home, he is reclaiming his future—channeling his passion into launching a dog grooming business and rebuilding his life. This program has successfully provided permanent housing for seven participants, with five more expected to move out soon. Through strong collaboration with community partners, we have connected participants with essential services, including medical care, pet support, cellphone assistance, and comprehensive wraparound resources.</t>
  </si>
  <si>
    <t>City of Napa - Hwy 29 and Kennedy Park</t>
  </si>
  <si>
    <t>City of Redlands - CA I-10, I-210, and Hwy 38</t>
  </si>
  <si>
    <t>City of Richmond - Greenway Trail</t>
  </si>
  <si>
    <t>Client 1:
The ERF-2 program highlights the story of one participant, “CG” (pseudonym), as a testament to the impact of its holistic approach. Initially skeptical of therapy and doubting its relevance to their situation, CG reluctantly agreed to participate in sessions. Over time, they became more open to the process, showing significant progress in rebuilding relationships with family members.
While CG continues to face some challenges, they now maintain consistent attendance in therapy, reflecting a growing commitment to their personal development. They also report feeling more supported and optimistic about their future, demonstrating the effectiveness of the program’s focus on individualized care and fostering trust. CG’s journey underscores the importance of persistence and comprehensive support in helping participants achieve meaningful, lasting change.
Client 2:
The ERF-2 program celebrates the remarkable progress of one participant who has demonstrated exceptional dedication and growth throughout their journey. This individual secured employment with SOS, quickly becoming a standout employee due to their hard work and reliability. Their supervisors recognized their efforts by increasing their hours, reflecting their commitment and value to the team.
Following guidance from Case Managers, the participant efficiently completed all steps to become document-ready, showcasing their determination to achieve stability. Their progress culminated in securing housing, where they now live with their friend. Conversations with their landlord highlight their excellence as a tenant, further underscoring their commitment to maintaining stability and growth.
This participant’s positive attitude, work ethic, and willingness to engage with program resources have made them a pleasure to assist. Their success story is a testament to the impact of personalized support and their dedication, and the program looks forward to seeing their continued growth and accomplishments. During the reporting period of October 1, 2024, through December 31, 2024, the City of Richmond ERF-2-R program has made significant progress with its ERF-2 participants, implementing several key strategies and achieving important milestones:
-	By Name List Implementation: The City have successfully implemented a By Name List for ERF-2 participants, ensuring that all individuals are connected to the Coordinated Entry System and referred to appropriate resources they are eligible for.
-	Housing Placements: Through the Coordinated Entry system, we have successfully placed three individuals into housing. Additionally, five ERF-2 contract beds were added to County Shelters, with several other placements in process at the Permanent Supportive Housing (PSH) site, El Portal Place, and other locations.
-	Core Team Support: The Coordinated Outreach Referral and Engagement (CORE) team has been instrumental in supporting over 40 ERF-2 participants with housing placements and ongoing follow-up services to ensure successful outcomes.
-	Income Attainment: Multiple participants have made strides in attaining or increasing their income, helping to stabilize their long-term housing prospects.
-	Collaborative Partnerships: The ERF-2 program efforts have been bolstered by productive collaborations with various agencies, including Health Care for the Homeless, CORE, California Advancing and Innovating Medi-Cal (CalAIM), Enhanced Care Management (ECM), RCF (RCF Connects), and the City of Richmond. These partnerships have played a crucial role in connecting ERF-2 participants to the services they need.
-	Client Success Stories: A few standout milestones include four (4) participants securing employment, two (2) participants being successfully housed (one in Point Richmond, CA and another in San Pablo, CA), and two (2) participants transitioning into shelters. Additionally, there are several housing applications pending approval.
-	Trauma-Informed Care Expansion: The program has expanded its trauma-informed care approach, offering therapy that is specifically tailored to the unique needs of its homeless participants. This includes online group therapy sessions focused on trauma recovery, emotional regulation, and rebuilding trust.
-	Improved Coordination: Communication and coordination with the City of Richmond contracted service providers have been enhanced, ensuring better service delivery and accountability for program participants.
These efforts have contributed to substantial progress in meeting the needs of ERF-2 participants. The ERF-2R program faced many challenges during this period. Ensuring consistent participation in therapy sessions was one of those challenges. Many participants expressed distrust of systems or cited unresolved trauma as significant barriers to engagement. As a result, the program had to implement additional outreach and personalized care strategies to support participants in overcoming these barriers.
The holiday season also proved challenging, as many participants  faced isolation, depression, and loneliness due to being estranged from their families or unable to spend time with them. To help alleviate these feelings, the program made a concerted effort to be present during Thanksgiving and Christmas. Service providers provided holiday meals and gift cards during the holidays. One of the service providers, RCF, ensured that the Navigation Center was stocked with cider, popcorn, tea, and other holiday treats, providing a welcoming space for camaraderie and community connection during snack time.
In addition, the program's housing navigators and case managers faced ongoing difficulties in helping participants find truly affordable housing in the Bay Area. Many participants believed they were ready for independent living, but the reality is that many are not fully prepared to live on their own. This gap in readiness highlighted the need for adjustments to the ERF-2 program. The program is exploring ways to provide more structured steps for participants and implementing greater accountability, which will better ensure the program has a meaningful and positive impact on participants' lives.
City staff have been working with previous service provider, Way2Love, to finalize outstanding invoicing and close out their contract with the city which will allow us to amend and or enter into new contract with replacement service provides.</t>
  </si>
  <si>
    <t>City of Santa Rosa - South Project Area</t>
  </si>
  <si>
    <t>Our contracted outreach partner, Catholic Charities' Homeless Outreach Services Team (HOST) was able to assist an unsheltered individual obtain Permanent Supportive Housing this quarter. HOST stayed connected with this individual as they moved through shelter, jail, and hospital stays; completed an updated assessment in Coordinated Entry to get them prioritized and matched with an appropriate housing referral; and build the trust to get this client connected to critical mental health support services, accepting a care plan that gave them the ability to accept the housing referral. ERF funds were utilized to assist with the security deposit, rental assistance, and basic furniture. This individual is now happily housed, utilizing key supportive services to remain stabilized in their housing. Our contracted services provider, Catholic Charities, has served 240 unsheltered homeless persons in the ERF Project Area, transitioning 114 people experiencing homelessness into interim housing or emergency shelter, and transitioning 22 people experiencing homelessness into permanent housing.</t>
  </si>
  <si>
    <t>City of Thousand Oaks - Thrive Grove</t>
  </si>
  <si>
    <t>The city continues to see sporadic encampments appear throughout the city.  The encampments are predominately located in one of the sites listed below.  There continues to be PEH (People Experiencing Homelessness) residing within the city, and they are still in need of services and are unsheltered.  Thousand Oaks Police Department Vulnerable Population Officers have tracked the movement of most of the occupants.  The locations of their encampments continue to constantly change.
The most prominent locations continue to be the Arroyo just west of Citation Way, and the Los Robles Greens Golf Course.  There has not appeared to be any significant change since the last quarterly update.</t>
  </si>
  <si>
    <t>City of Tulare - I St Rail Corridor</t>
  </si>
  <si>
    <t>City of Visalia - Hwy 198, State Route 63, and Saint John's River</t>
  </si>
  <si>
    <t>An ERF-2-R client Alyssa Matta entered the Visalia Navigation Center (VNC) in the month of December with a 11-month-old baby and pregnant with an another on the way. The VNC provided immediate shelter, support, purchased a baby crib, stroller, car seat, clothing, and enrolled her into permanent supportive housing. Alyssa is very thankful to the Visalia Navigation Center and the ERF-2-R grant for helping her secure immediate and permanent housing for her and her children. The Majestic Gardens a recently developed permanent supportive housing project (partially funded with ERF-3-R) is opening in February 2025. As a result, 41 ERF-2-R households are expected to transfer from the recently developed Visalia Navigation Center into permanent housing. The Visalia Navigation Center recently completed construction in October 2025 and officially November 2025.  Clients have been enrolling into the Visalia Navigation Center on a weekly basis. Clients have very thankful to enter into the Visalia Navigation Center where they have received shelter, support, daily hot meals. transportation assistance, medical assistance, substance abuse recovery, housing search assistance, and case management. Clients have also received free on-site haircuts, access to laundry, hot showers, and clean clothes. With the support of the ERF-2-R funds, the Visalia Navigation Center is restoring dignity, self-respect, and self-worth back into individuals have experienced homeless for countless numbers of years. Clients are finally beginning to feel a sense of hope and looking towards a brighter future.</t>
  </si>
  <si>
    <t>Bakersfield Kern County CoC - Kern River</t>
  </si>
  <si>
    <t>Pasadena CoC - I-210 and State Route 134</t>
  </si>
  <si>
    <t>One of the participants was initially very difficult to engage due to severe mental health symptoms. This person was contacted by our PORT team at an ERF encampment location and sheltered through the motel voucher program. Initially, the participant was not being compliant with the program and was at risk of being exited. Furthermore, she had a housing voucher that was at risk of being terminated due to a lack of progress caused by the participant’s barriers. Nevertheless, our Navigator, Shana Epps, was able to engage and quickly build rapport with her. Shana made very good use of trauma-informed care, motivational interviewing, and housing first principles, resulting in a complete turnaround as far as the participant’s willingness to participate in the program. Together, Shana and the participant made the first steps towards stabilization. Shana was able to refer the participant to mental health services, where she was able to reduce her mental health symptoms with the help of therapy and medication. This stepping-stone set the stage for the participant to move forward with her housing process. Shana assisted the participant with housing location services, and they were able to find a unit in Pasadena. The participant was able to secure permanent housing, where she remains to this day. The participant continues to receive mental health services and is medication compliant. She has also begun to repair her relationship with her family and has begun to search for employment to become self-sufficient. The Motel vendor partners for the Pasadena Outreach and Response Team (PORT) and Union Station Homeless Services have opened two new locations which helps add a diversity of locations for our participants to isolate to avoid potential triggers, individuals they’d like to avoid, and closer to their needed services.
One upcoming event is the Pasadena Annual Homeless Count for 2025.  This event will be held on the evening of February 19th and the morning of February 20th. It will be a collaboration of service providers and community volunteers surveying the city to obtain a point-in-time count of persons experiencing sheltered and unsheltered homelessness in Pasadena. The data collected reflects demographic trends of the state of homelessness in Pasadena. For example, last year’s data reflected that “For the first time in six years, the share of unhoused people experiencing chronic homelessness fell below 50%” and “The 2023 spike in veteran homelessness reversed in 2024, with the number falling by 20% from 40 in 2023 to 32 in 2024”. This information directly affects the funding and resources allocated to our continued efforts in outreach and is pertinent to understanding the impact of programs, such as ERF, in Pasadena.</t>
  </si>
  <si>
    <t>Butte County - Cemetery and Barn</t>
  </si>
  <si>
    <t>Los Angeles County - Skid Row</t>
  </si>
  <si>
    <t>RM is a 64-year-old, African American man who has been living in and around Skid Row for the better part of the last decade. Before finding interim housing at the Mayfair Hotel, an ERF-2-R funded interim housing site, RM was living on the streets of Skid Row without a tent nor consistent sleeping arrangement. He was struggling with paranoid delusions associated with his schizophrenia diagnosis and chronic meth-use. RM was engaged by The People Concern’s C3 team – a Housing for Health funded multi-disciplinary outreach team that serves the Skid Row community. With the support of his C3 case manager Jack, RM moved into the Mayfair Hotel in April of 2024. However, after almost a decade on the street, RM initially found it challenging to stay indoors consistently. He rapidly improved after beginning a medication regimen, including a monthly long-acting injection, that reduced his symptomology. After receiving needed psychiatric support from the C3 team, he began staying at the Mayfair Hotel on a nightly basis. 
As RM began to stabilize, he became less preoccupied by his delusions and experienced a litany of improvements to his quality of life. He became more willing and able to engage with service providers, began making friends with community members around Skid Row and at the Mayfair, and began to re-kindle a relationship with his son and daughter, whom he now talks with on the phone regularly.  
Eventually, RM was matched to permanent supportive housing (PSH) at the Weingart Tower – a brand-new PSH building in Skid Row. Although the client initially had some hesitations related to lingering paranoid delusions, he took the courageous step to move into his permanent home in November of 2024.  
Since moving into the Weingart Tower, RM has, by all accounts, been a model tenant. He pays his rent each month on time without assistance, maintains a tidy apartment, and stays on top of meetings with on-site staff, including his case manager, Sean.  Now that he has his own space to call home, RM enjoys watching documentary shows, including National Geographic, listening to classic R&amp;B, and cooking for himself. With a safe place to call home, RM has begun to overcome the anxiety he had about meeting his daughter in person, who he is planning to meet for lunch in the near future. The Skid Row Encampment Resolution Fund project is one piece of the larger Skid Row Action Plan (SRAP), which was launched in June of 2022 by Los Angeles County Supervisor Hilda Solis. The plan was developed in partnership with community members, community-based organizations and government partners to build upon the Skid Row community’s existing strengths, creativity and resilience in order to improve overall community health, safety and wellness. The Skid Row Action Plan focuses on six key areas of recommendation: permanent housing, interim housing, a low-barrier healthcare center, a harm reduction health hub, a safe-services space, and increased economic opportunity.  
Significant investment and progress have been made in the areas of interim and permanent housing, thanks in large part to the ERF-2-R grant, which has increased the availability of interim and permanent housing resources in Skid Row. Additionally, LA County’s Justice Care and Opportunities Department (JCOD) has invested Care First Community Investment funds to increase permanent housing via the County’s Flexible Housing Subsidy Pool program, and the Department of Mental Health and Housing for Health are investing in opening the first Enriched Residential Care facility in Skid Row - permanent supportive housing for people experiencing homelessness who need an enhanced level of support and assistance with their Activities of Daily Living. Significant progress has also been made in the area of low-barrier healthcare, with new opportunities from the state via Managed Care Plans L.A. Care and Health Net, which have committed funding to this cause. 
In the latest SRAP related news, on January 14, 2025, the Los Angeles County Board of Supervisors approved a nine-year lease agreement for a Safe Services Space and Harm Reduction Health Hub which will be located on Crocker Street in Skid Row. The Safe Services Space will provide service coordination and housing navigation support for people experiencing unsheltered homelessness in a park-like setting, as well as laundry facilities, restrooms, showers, and community activities and wellness programming. The Harm Reduction Health Hub, which will be housed on the same campus, will include 22 shelter triage beds, exam rooms, community rooms, restrooms, and lounge spaces. A group of service providers have been contracted to operate the campus, and the campus is scheduled to open in April 2025.  
Lastly, Housing for Health (HFH) has been working with the County Chief Information Office to compile data from multiple County departments and databases, as well as HMIS, to create quarterly data on the number of individuals moved from unsheltered status to interim and permanent housing. Our goal has been to provide quarterly supplemental data reports to the state, which we have achieved in prior quarters. However, there has been a delay this quarter due to issues with data transmission from HMIS to InfoHub and, as a result, HFH will be submitting a supplemental data report some time in February.</t>
  </si>
  <si>
    <t>Marin County - Binford Road</t>
  </si>
  <si>
    <t>An individual had been living on Binford Road for nearly 9 years. He connected with the Downtown Streets Outreach team and began working with them to get reunited with his family who he had not been in contact with for over a decade. The DST outreach team used ERF funds to help get his license and registration up to date for his daily driving vehicle. He also participated in Marin county’s RV buy-back program where he sold his RV after securing permanent housing. This individual has since been reconnected and spent holidays with family for the first time in 11 years, has secured permanent housing, and has established medical/dental/veterinary services near his new home. Two full time housing based case managers are being added, as well as a case manager with a shared outreach caseload.</t>
  </si>
  <si>
    <t>Marin County - Hamilton Parkway</t>
  </si>
  <si>
    <t>A 65 year old client living with Alzheimer’s has been chronically homeless for years. He had been living at “The Marsh” most recently. Due to his severe cognitive impairments it is very difficult for him to navigate housing and sobriety programs. He was assigned a case manager with Community Action Marin and together with his case manager they began addressing his barriers to housing. His case manager provided daily check-ins with him and helped him foster hope. A few months later he was given an opportunity to apply for a public housing unit and secured an affordable, sustainable studio apartment!</t>
  </si>
  <si>
    <t>Monterey County - Pajaro River</t>
  </si>
  <si>
    <t>San Diego County - Riverbed Corridor</t>
  </si>
  <si>
    <t>San Francisco County - Mission St</t>
  </si>
  <si>
    <t>ERF-funded outreach staff first met “Sara” at A Woman’s Place (a shelter, drop-in and resource center for women on the border of the Mission). Sara had been dropped off by paramedics and was receiving treatment for severe burns after being attacked while living on the streets. She looked scared and deeply sad but determined to turn her situation around. She shared that she had been in and out of homelessness since the age of 18 after being kicked out by her parents following high school. This event deeply affected her and led to years of hardship and traumatic experiences. 
Outreach worked closely with Sara, connecting her to resources, referring her to case management, and eventually was able to secure her a shelter spot. When the outreach staff member followed up with Sara, she was excited to take the necessary steps toward stable housing and a better future.  
“Angel” arrived at ERF-funded Mission Cabins and presented herself as an undocumented guest, which created a significant barrier for her to find housing. Despite this, Angel refused to be discouraged. She stayed positive, kept her spirits up, and continued to work diligently with her Care Coordinators and Mission Cabins to improve her situation.  
This persistence ultimately paid off. With the dedicated support of the Care Team, Angel was granted asylum and obtained a work visa. Soon after, she landed her first legally paying job – a significant milestone in her path towards financial stability. With renewed hope and determination, Angel is focused on the next step in her journey, which is completing a new Coordinated Entry Assessment at the end of January to qualify for permanent housing.</t>
  </si>
  <si>
    <t>San Joaquin County - I-5 and Hwy 4 Interchange Complex</t>
  </si>
  <si>
    <t>San Luis Obispo County - Bob Jones Bike Trail</t>
  </si>
  <si>
    <t>Santa Barbara County - Santa Maria and Santa Ynez</t>
  </si>
  <si>
    <t>City of Garden Grove — Beach Blvd</t>
  </si>
  <si>
    <t>City of Los Angeles — Ballona Wetlands</t>
  </si>
  <si>
    <t>City of Oroville — Foothill Blvd and Olive Highway</t>
  </si>
  <si>
    <t>City of Redding — Linden Canyon and Progress Drive</t>
  </si>
  <si>
    <t>City of Salinas — Carr Lake</t>
  </si>
  <si>
    <t>City of San Diego — I-15 Corridor</t>
  </si>
  <si>
    <t>Del Norte County — Crescent City</t>
  </si>
  <si>
    <t>Riverside County — San Jacinto River Bottom</t>
  </si>
  <si>
    <t>Sacramento County — W/X Corridor</t>
  </si>
  <si>
    <t>Sacramento County — Roseville Rd</t>
  </si>
  <si>
    <t xml:space="preserve">San Diego County  —  Plaza Bonita </t>
  </si>
  <si>
    <t>Tuolumne County — Sonora</t>
  </si>
  <si>
    <t>PATH ERF team was successfully able to outreach to an individual who has been located near the 22 freeway underpass for the last few years. This individual has been historically reserved in any engagement with prior providers, however, the PATH ERF team was able to build trust and repoire over the course of a few months. With the assistance of BeWell and the leverage of Yale Navigation Center allocated beds for ERF participants, this individual was successfully connected to shelter. The PATH ERF team was also able to refer this individual to PATH CalAim and work to get him connected to County’s older adult services for mental health supports. Although this individual has many steps to go before long-term housing, the work of the PATH team to assist someone who has been unhoused for over 10 years, encamped in the same location for many of those years, and move him into shelter is a great success!</t>
  </si>
  <si>
    <t>The project has moved 10 individuals into temporary shelter and are providing them with comprehensive outreach and engagement, basic needs, case management, enhanced care management, community supports, transportation and access to mainstream resources. We are approximately 60 days out from the grand opening of the navigation center and non-congregate shelters. Construction continues.</t>
  </si>
  <si>
    <t>The City had to terminate contracts for one of the interim housing providers for breach of contract.  This resulted in disencumbering funds from that line item.  This is why the obligated amount for interim housing is less than last quarter.  We are working with a short term provider and are in the process of completing a needs assessment regarding emergency shelter options and needs. We will be in touch soon for a meeting regarding a budget amendment.</t>
  </si>
  <si>
    <t>Progress we have made during the quarter for the project: Asbestos remediation was completed on the existing building that was on site. Existing building was then burned down, Originally scheduled for 11/19 and 11/24 rescheduled to 12/3 and 12/7 as a training exercise by our county Fire Department. Our Building Maintenance department relocated an on site water line. The project design team completed the shelter layout and finalized exterior building plans. Purchase agreements were finalized for the modular kitchen and bathroom units. Deposits were paid for both. A local contractor and a purchase order were secured for work on the modular office building. For roof replacement, HVAC repairs and flooring repair. Our Project Manager continues to work with county engineering and planning on requirements for the project. Additionally he is working with county administration and Pacific Power for the project. DHHS summitted a budget change request for the project which was approved. Our project planning committee continues to meet bi-weekly. Del Norte Mission Possible (DNMP) our main cbo on the project is working on hiring staff and developing policies and procedures for the project. DNMP submitted a narrative of work they have been doing on the project and some successes they have had with un-housed people living in the South Bend/Waldo encampment. (attached to the report).</t>
  </si>
  <si>
    <t>Addison, a 64-year-old male, experienced homelessness following the loss of his father, who had been his primary source of financial support. With the passing of his father, Addison lost both income and the home they had rented. Struggling without income or CalFresh benefits, he initially managed by offering transportation services until his vehicle was stolen, leaving him with no means of survival other than panhandling. Despite reaching out to friends and family outside of California, Addison was unable to find assistance.
 Addison was connected to APS services and placed in temporary housing. Demonstrating a proactive attitude, he fully engaged in his housing plan and case management activities. With support from the ERF grant, Addison accessed temporary housing, applied for SSI, resumed medical care, secured Food Stamps, completed Section 8 registration, and connected with OOA SHIP case management services.
Thanks to his perseverance and the comprehensive assistance provided, Addison was approved for housing. On December, 2024, he moved into his new apartment and now receives SSI income and Food Stamps, marking a significant step toward long-term stability and independence.</t>
  </si>
  <si>
    <t>Monday, December 30, 2024 was the first day of operations and when the first clients were welcomed on-site.</t>
  </si>
  <si>
    <t xml:space="preserve">No information included. </t>
  </si>
  <si>
    <t>City of Anaheim — La Palma Park and State Route 91</t>
  </si>
  <si>
    <t>City of Antioch — Sunset Drive</t>
  </si>
  <si>
    <t>City of Berkeley — 2nd St</t>
  </si>
  <si>
    <t>City of Carlsbad — Village and Barrio</t>
  </si>
  <si>
    <t>City of Chico — Hwy 99, Hwy 32, and Cohasset Rd</t>
  </si>
  <si>
    <t>City of Fresno — Downtown and State Route 41</t>
  </si>
  <si>
    <t>City of Los Angeles — Arroyo Seco Parkway</t>
  </si>
  <si>
    <t>City of Los Angeles — San Fernando Osbourne</t>
  </si>
  <si>
    <t>City of Los Banos — Rail Trail</t>
  </si>
  <si>
    <t>City of Oakland — MLK, E12th, and Mosswood</t>
  </si>
  <si>
    <t>City of Oceanside — Buena Vista Creek</t>
  </si>
  <si>
    <t>City of Ojai — City Hall</t>
  </si>
  <si>
    <t>City of Palm Springs — Palm Canyon Wash</t>
  </si>
  <si>
    <t>City of Petaluma — Hwy 101</t>
  </si>
  <si>
    <t>City of Redlands — Santa Ana River</t>
  </si>
  <si>
    <t>City of Richmond — Homeless Encampment Corridor</t>
  </si>
  <si>
    <t>City of Sacramento — Parkway Rapid Rehousing</t>
  </si>
  <si>
    <t>City of San Bernardino — Waterman Ave</t>
  </si>
  <si>
    <t>City of San Jose — Cherry Avenue</t>
  </si>
  <si>
    <t>City of Santa Cruz — Coral St and Harvey West Blvd</t>
  </si>
  <si>
    <t>City of Victorville — I-15 and Hwy 18</t>
  </si>
  <si>
    <t>City of Visalia — Hwy 198 and State Route 63 Majestic</t>
  </si>
  <si>
    <t>Humboldt County CoC — Redwood Drive</t>
  </si>
  <si>
    <t>Humboldt County CoC — Arcata</t>
  </si>
  <si>
    <t>Tehama County CoC — Red Bluff</t>
  </si>
  <si>
    <t>Contra Costa County — Raley’s encampment San Pablo</t>
  </si>
  <si>
    <t>Los Angeles County — I-605, I-105, and I-710 Zones</t>
  </si>
  <si>
    <t>Marin County — Mesa Rd</t>
  </si>
  <si>
    <t>Marin County — Binford Rd Expansion</t>
  </si>
  <si>
    <t>Marin County — Mahon Creek Area</t>
  </si>
  <si>
    <t>Monterey County — King City</t>
  </si>
  <si>
    <t>Monterey County — Soledad</t>
  </si>
  <si>
    <t>Nevada County — Hwy 20</t>
  </si>
  <si>
    <t>Riverside County — Murrieta Creek</t>
  </si>
  <si>
    <t xml:space="preserve">San Francisco County — Bayview Encampment </t>
  </si>
  <si>
    <t>San Mateo County — CHEZ</t>
  </si>
  <si>
    <t>Santa Barbara County — Vehicles</t>
  </si>
  <si>
    <t>In November 2024, the City of Anaheim conducted a collaborative operation with neighboring City of Fullerton, the ERF-funded outreach team, Homeless Assessment Liaison Officers, Anaheim Fire and Rescue, locally-funded community outreach team named Community Care Response Team, a regionally funded County outreach team, and our court diversion program team to assist with initial outreach to the prioritized site to ensure that individuals were not occupying a dangerous state right of way. With agreement from our partners at Caltrans, the City worked in partnership with local law enforcement to provide a service-first approach, services were offered to every individual. The area has been identified as particularly impacted by drug activity and treatment options were offered to willing parties to ensure substance use conditions are addressed and that the illicit activity of concern to law enforcement officers are addressed in a strategic way.
All individuals were assessed for Coordinated Entry and housing including being connected to ongoing case management and housing navigation. The City will continue to compile data and assess needs to grow footprint and capture all affected households in the area.</t>
  </si>
  <si>
    <t>The City of Antioch is in the process of standing up this project, having just received the executed grant agreement in November 2024.</t>
  </si>
  <si>
    <t>The project began enrolling clients in January. We will have more updates as the project continues to reach towards full occupancy.</t>
  </si>
  <si>
    <t>This contract will go to City Council for approval on 1/28/2025. This project has not yet been set up in the HMIS because the agreement has not yet been signed. There was not an option to not consent that it has been set up. We will be ensuring compliance within the HMIS with the correct funding codes once the contract is executed.</t>
  </si>
  <si>
    <t>Of the identified 211 residents in the encampment area, 110 are located within the existing downtown area and 91 are located in the expanded Blackstone Corridor area.</t>
  </si>
  <si>
    <t>Funds have not been obligated because the City of Los Angeles received the funds on 1/8/2025</t>
  </si>
  <si>
    <t>The Development Agreement and Regulatory Agreement with the awarded Developer for the project is scheduled to appear on the 2-5-2025 Los Banos City Council Meeting. Developer has site plan, unit renderings, and other visual aids to present to the City Council. Leveraged funds have been spent for Project Management Services. The Housing Program Manager has worked with internal Finance Teams to develop workflows and compliance plans.</t>
  </si>
  <si>
    <t>Nothing provided.</t>
  </si>
  <si>
    <t>The City of Palm Springs attended the reporting training provided by HCD on January 9th.  After completing the training, it met with its Continuum of Care (CoC) HMIS department on January 17th to discuss required program set ups.  Palm Springs is now in the process of submitting necessary documentation to its CoC to create the appropriate HMIS projects in accordance with guidance from HCD.  Once the programs are created by the CoC, and engagements with clients begin, Palm Springs will ensure all parties are entering the required data elements for every client served through ERF-3-R.</t>
  </si>
  <si>
    <t>The City will be issuing a Request for Qualifications in the first Quarter of 2025 seeking qualified applicants for fee-based contracts to provide services to unhoused city residents. Contractors will provide services aimed at resolving encampments by providing services to encampment residents for safety, sanitation, and connecting them to transitional housing where they can get in depth services based on Housing First principles which focus on housing placement as well as connection to public benefit programs, health, mental health and drug treatment services, and job training or employment opportunities. We will also enter into contracts with service providers to; Operate a work readiness employment program for encampment residents, a workforce program, for individuals who are currently homeless or recently housed with a focus on job placement and job retention toward increasing income to obtain/maintain housing. We also will enter into a contract with Contra Costa County Health Department for an outreach team and project management.</t>
  </si>
  <si>
    <t>The Via del Oro EIH, one of our ERF 3 program's interim housing resources, is set to begin operations in March of 2025. Up to 60 units will be available for immediate move-in of participants coming from the Cherry Avenue encampment.</t>
  </si>
  <si>
    <t>The Victorville Wellness Center will be conducting a Community Health Fair on February 6, 2025 at Eva Dell Park in Victorville.</t>
  </si>
  <si>
    <t>In October 2024, the Visalia Navigation Center construction was completed, and a grand opening was held. The Visalia Navigation Center officially opened in November 2025. Priority was given to individuals located on the CA State Highway 198 to resolve that encampment site, since it's a danger to both those residing and commuting on the Highway 198 freeway. 
The Majestic Gardens project is near construction completion. The Majestic project is expected to be completed in February 2025. A grand opening is expected in March 2025; however, the exact date is to be determined. The Majestic Gardens project will provide 41 permanent supportive housing units to ERF-3-R households. The Majestic Gardens will come fully furnished, with welcome home kits, on-site case management, resources, and in close proximity of various resources including transportation.</t>
  </si>
  <si>
    <t>There have been several significant developments in the project. The lag in receiving the approved funding delayed starting most  of the initial project activities. However, the property for the Safe Camp Interim sheltering tiny houses and safe parking has been purchased. The engineering is being completed and remodeling of the existing multi-use building will start shortly. A van has been purchased and is being used to bring supplies and provide transportation to project participants, A home next to the Safe Camp site has been rented for offices, a garden and potential staff live-in quarters. Interim shelter in a local motel is currently being provided to four former encampment residents.</t>
  </si>
  <si>
    <t>Client success story only.</t>
  </si>
  <si>
    <t xml:space="preserve">There have been challenges attaining social security documents due to required in person appointments. CORE has been assisting participants with making these appointments and transport. A pre-abatement that was unknown to staff and the people living in the encampment caused individuals to move to different locations because they were on private property and building fires. CORE was able to locate the individuals in another area of the encampment. CORE also spoke to residents in the encampment about fire safety. </t>
  </si>
  <si>
    <t>Two full time case managers and one hybrid case manager hired for Binford Road through ERF-3. All new hires are expected to start by March 1.</t>
  </si>
  <si>
    <t>It is also noteworthy to report that we are delayed 6 months in the development of the interim housing facility partially due to the delay in receiving the ERF-3-R funds/State grant agreement and also due to delays in Board meetings to approve these larger cost contracts this quarter. We do have 2 additional agreements that are set to go to our Board of Supervisors for approval next quarter, on January 7, 2025, and are described below:
1. The first agreement will be between the County and the City of Soledad for the development, construction and property management of the 16-bed interim housing facility in the amount of $1,955,000.00. 
2. The second agreement will be between the County and the services provider, Step Up on Second Street, Inc., a local services provider, to provide the supportive services for the encampment occupants that will reside at the interim housing facility once it is developed. Step Up will also provide supportive services to encampment occupants that are staying at the Motel 6 using the motel vouchers provided by the City of Soledad's outreach coordinator.
We expect both of these agreements to be approved by the County's Board of Supervisors in January 2025. However, as a result of these delays, the following outcomes are updated as follows:
1. Of the 40 estimated encampment residents, 26 (65%) will secure interim housing at the proposed new non-congregate mobile home/trailer interim housing project (16 beds) or using motel vouchers (10 beds) by June 2025.
2. Of the 40 estimated encampment residents, 30 (75%) will secure permanent housing through a combination of leveraged homeless set-aside housing vouchers and medium-term rental assistance. Placement into permanent housing will be completed by June 2027. [remains the same]
3. Of the 40 estimated encampment residents, 90% will receive outreach, engagement, and connections to needed services by June 2025.</t>
  </si>
  <si>
    <t>The construction of Jerrold Commons is on track to be completed, and the site opened between March 15 and April 1, 2025. Between now and then, the provider will staff up, train staff, and prepare the site before it opens. ERF-funded outreach efforts in the Bayview  encampment began on January 1, 2025. ERF-funded outreach and tracking began on January 1, 2025. The Status of Encampment Site(s) and Residents report reflects the estimated number of individuals on site that was included in our ERF-3R application, which used a different methodology for estimating the number of encampment residents. We anticipate that this number will be more accurate in the next quarterly report.</t>
  </si>
  <si>
    <t>Average number of residents on a given night reflects data for engaged clients in the ERF encampments and enrolled in HMIS. The actual number for the average number of residents on a given night is higher than the reported number as there are individuals who are unengaged and residing at the encampments. Based on recent State guidance provided on January 27, 2025, we are updating our data systems to accurately report on the total number of engaged and unengaged residents residing at ERF encampments. Future quarterly reports will include the total number of engaged and unengaged residents residing at ERF encampment sites to provide an accurate picture of the average number of residents residing at each encampment on any given night. This updated data reporting approach will result in an increased total number of residents residing at ERF encampments on future quarterly reports.</t>
  </si>
  <si>
    <t>In the first six months of operation, the program through Safe Parking has housed 54 individuals! The team is off to a great a start and staying flexible as we navigate complexities of people residing in their vehicles and limited affordable housing options. Santa Barbara included this article on Cash for Safe Parking Spaces: https://www.independent.com/2024/12/04/cash-for-safe-parking-spaces-about-time-says-das-williams/</t>
  </si>
  <si>
    <t>Not Required to Report through December of 2024</t>
  </si>
  <si>
    <t>City of Camarillo — Pleasant Valley Rd</t>
  </si>
  <si>
    <t>City of Fillmore — State Route 23</t>
  </si>
  <si>
    <t>City of Long Beach — Los Angeles Riverbed</t>
  </si>
  <si>
    <t>City of Los Angeles — I-10</t>
  </si>
  <si>
    <t>City of Los Angeles — Hollywood Blvd</t>
  </si>
  <si>
    <t>City of Los Angeles — LA River Reseda Expansion</t>
  </si>
  <si>
    <t>City of Modesto — Yosemite Boulevard</t>
  </si>
  <si>
    <t>City of Redwood City — State Route 84</t>
  </si>
  <si>
    <t>City of Sacramento — Parkway Roseville Rd Campus</t>
  </si>
  <si>
    <t>City of San Buenaventura — Harbor Blvd</t>
  </si>
  <si>
    <t>City of Visalia — Hwy 198 and State Route 63 Sequoia Village</t>
  </si>
  <si>
    <t>City of Vista — State Route 78</t>
  </si>
  <si>
    <t>Lake County CoC — Clear Lake</t>
  </si>
  <si>
    <t>Merced City &amp; County CoC — Atwater</t>
  </si>
  <si>
    <t>Pasadena CoC — Metro and Scatter Site</t>
  </si>
  <si>
    <t>San Diego City and County CoC — State Route 94</t>
  </si>
  <si>
    <t>San Bernardino County — Highland Ave Corridor</t>
  </si>
  <si>
    <t>Total Encampments funded by this award:</t>
  </si>
  <si>
    <t>Not Resolved: "people still reside at the site." Narrative update on progress provided.</t>
  </si>
  <si>
    <t>Other: Narrative update on progress provided.</t>
  </si>
  <si>
    <t>Grantee submitted ERF Quarterly Reports for ERF Round 1-3R on activity through December 31, 2024; submitted by grantees as of February 15, 2024.</t>
  </si>
  <si>
    <t>Narrative Progress Update for Grantees Selecting "Other":</t>
  </si>
  <si>
    <t>Narrative Progress Update for Grantees Selecting "Not Resolved":</t>
  </si>
  <si>
    <t xml:space="preserve">Disbursement </t>
  </si>
  <si>
    <t>Grantee Type</t>
  </si>
  <si>
    <t>Grantee Name</t>
  </si>
  <si>
    <t>Project Identifier</t>
  </si>
  <si>
    <t>Number of people projected to be served across the entire grant period</t>
  </si>
  <si>
    <t>Number of people projected to transition into interim shelters</t>
  </si>
  <si>
    <t>Number of people projected to transition into permanent housing</t>
  </si>
  <si>
    <t>ERF 1</t>
  </si>
  <si>
    <t>City</t>
  </si>
  <si>
    <t>Oakland</t>
  </si>
  <si>
    <t>City of Oakland — Wood St</t>
  </si>
  <si>
    <t>n/a</t>
  </si>
  <si>
    <t>County</t>
  </si>
  <si>
    <t>Santa Barbara</t>
  </si>
  <si>
    <t xml:space="preserve">Marin </t>
  </si>
  <si>
    <t>Richmond</t>
  </si>
  <si>
    <t>San Jose</t>
  </si>
  <si>
    <t xml:space="preserve">City </t>
  </si>
  <si>
    <t>Fresno</t>
  </si>
  <si>
    <t>City of Fresno – Downtown Fresno Encampment</t>
  </si>
  <si>
    <t>Petaluma</t>
  </si>
  <si>
    <t xml:space="preserve">City of Petaluma —  Cedar Grove Park </t>
  </si>
  <si>
    <t>San Rafael</t>
  </si>
  <si>
    <t>Tulare</t>
  </si>
  <si>
    <t>San Bernardino</t>
  </si>
  <si>
    <t>Berkeley</t>
  </si>
  <si>
    <t>City of Berkeley – People's Park</t>
  </si>
  <si>
    <t>Los Angeles- district 4</t>
  </si>
  <si>
    <t>Santa Cruz</t>
  </si>
  <si>
    <t>Salinas</t>
  </si>
  <si>
    <t>Orange</t>
  </si>
  <si>
    <t>Vista</t>
  </si>
  <si>
    <t>Long Beach</t>
  </si>
  <si>
    <t>Redwood City</t>
  </si>
  <si>
    <t>Eureka</t>
  </si>
  <si>
    <t>City of Eureka – Eureka Waterfront Trail</t>
  </si>
  <si>
    <t>ERF 2L</t>
  </si>
  <si>
    <t>Montebello</t>
  </si>
  <si>
    <t>Oroville</t>
  </si>
  <si>
    <t>City of Oroville —  East of Lower Wyandotte Ave</t>
  </si>
  <si>
    <t>Riverside</t>
  </si>
  <si>
    <t>Riverside County —  Santa Ana River Bottom (SAR)</t>
  </si>
  <si>
    <t>San Diego</t>
  </si>
  <si>
    <t>CoC</t>
  </si>
  <si>
    <t>Los Angeles City &amp; County CoC</t>
  </si>
  <si>
    <t>Redding</t>
  </si>
  <si>
    <t>Cit of Redding — Lake Blvd and Barbara Rd</t>
  </si>
  <si>
    <t>San Francisco</t>
  </si>
  <si>
    <t xml:space="preserve">ERF 2L (partial) </t>
  </si>
  <si>
    <t>ERF 2R</t>
  </si>
  <si>
    <t xml:space="preserve">Sonoma </t>
  </si>
  <si>
    <t>Napa</t>
  </si>
  <si>
    <t>San Luis Obispo</t>
  </si>
  <si>
    <t>Sonoma</t>
  </si>
  <si>
    <t>Mariposa</t>
  </si>
  <si>
    <t>Santa Rosa</t>
  </si>
  <si>
    <t>Carlsbad</t>
  </si>
  <si>
    <t>Monterey</t>
  </si>
  <si>
    <t>Visalia</t>
  </si>
  <si>
    <t>City and County of San Francisco</t>
  </si>
  <si>
    <t>Redlands</t>
  </si>
  <si>
    <t>Los Angeles</t>
  </si>
  <si>
    <t xml:space="preserve">Butte </t>
  </si>
  <si>
    <t>Marin</t>
  </si>
  <si>
    <t>Thousand Oaks</t>
  </si>
  <si>
    <t>Oxnard</t>
  </si>
  <si>
    <t>Los Angeles City and County CoC — Grand Corridor</t>
  </si>
  <si>
    <t>Banning</t>
  </si>
  <si>
    <t>Bakersfield Kern County CoC</t>
  </si>
  <si>
    <t xml:space="preserve">Bakerfield Kern County CoC — Kern River </t>
  </si>
  <si>
    <t>Pasadena CoC</t>
  </si>
  <si>
    <t>San Joaquin</t>
  </si>
  <si>
    <t>ERF 3L</t>
  </si>
  <si>
    <t>Tuolumne</t>
  </si>
  <si>
    <t>Del Norte</t>
  </si>
  <si>
    <t>Garden Grove</t>
  </si>
  <si>
    <t>Sacramento</t>
  </si>
  <si>
    <t xml:space="preserve">ERF 3L </t>
  </si>
  <si>
    <t>ERF 3R</t>
  </si>
  <si>
    <t>San Mateo</t>
  </si>
  <si>
    <t>Humboldt County CoC</t>
  </si>
  <si>
    <t>Anaheim</t>
  </si>
  <si>
    <t>Tehama County CoC</t>
  </si>
  <si>
    <t>Los Banos</t>
  </si>
  <si>
    <t>Chico</t>
  </si>
  <si>
    <t>Oakland in partnership with Alameda County</t>
  </si>
  <si>
    <t>Oceanside</t>
  </si>
  <si>
    <t xml:space="preserve">Santa Barbara </t>
  </si>
  <si>
    <t>Nevada</t>
  </si>
  <si>
    <t>Ojai</t>
  </si>
  <si>
    <t>Victorville</t>
  </si>
  <si>
    <t>Antioch</t>
  </si>
  <si>
    <t>Palm Springs</t>
  </si>
  <si>
    <t xml:space="preserve">Contra Costa </t>
  </si>
  <si>
    <t xml:space="preserve">San Bernardino </t>
  </si>
  <si>
    <t xml:space="preserve">ERF 4L (partial) </t>
  </si>
  <si>
    <t>ERF 4L</t>
  </si>
  <si>
    <t>Merced City &amp; County CoC</t>
  </si>
  <si>
    <t>San Buenaventura</t>
  </si>
  <si>
    <t>Fillmore</t>
  </si>
  <si>
    <t>Lake County CoC</t>
  </si>
  <si>
    <t>San Diego City and County CoC</t>
  </si>
  <si>
    <t>Camarillo</t>
  </si>
  <si>
    <t>Long Beach in partnership with Long Beach CoC</t>
  </si>
  <si>
    <t>Modesto</t>
  </si>
  <si>
    <t>City of Visalia — Hwy 198 and State Route 63</t>
  </si>
  <si>
    <t>Grantee Reported Persons Served as of September 2024 (per HDIS)</t>
  </si>
  <si>
    <t>Encampment Status Data Source (Tabs ERF 1-3R):</t>
  </si>
  <si>
    <t>Projected Persons Served Data Source (Tabs Projected Persons Served):</t>
  </si>
  <si>
    <t>Note: Persons projected to transition to interim shelter was only collected for ERF Rounds 2R onward</t>
  </si>
  <si>
    <t>Note: Persons projected to transition to permanent housing was only collected for ERF Rounds 2R onward</t>
  </si>
  <si>
    <t>ERF 3R (partial)</t>
  </si>
  <si>
    <t>ERF 1 (partial)</t>
  </si>
  <si>
    <t>Previously counted through first award</t>
  </si>
  <si>
    <t>Grantee application estimates of persons to be served through the grant; ERF 2R and beyond also required estimates of persons to be housed in interim solutions and persons to be housed in permanent solutions.</t>
  </si>
  <si>
    <t>See "Approved Applications" tab of the HCD ERF Website for more details on ERF grantee planned activities. https://www.hcd.ca.gov/grants-and-funding/programs-active/encampment-resolution-funding-program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</si>
</sst>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8"/>
      <color theme="1"/>
      <name val="Aptos Narrow"/>
      <family val="2"/>
      <scheme val="minor"/>
    </font>
    <font>
      <sz val="8"/>
      <color theme="0"/>
      <name val="Aptos Narrow"/>
      <family val="2"/>
      <scheme val="minor"/>
    </font>
    <font>
      <sz val="11"/>
      <color rgb="FF000000"/>
      <name val="Calibri"/>
      <family val="2"/>
    </font>
    <font>
      <sz val="14"/>
      <color rgb="FFC00000"/>
      <name val="Aptos Narrow"/>
      <family val="2"/>
      <scheme val="minor"/>
    </font>
    <font>
      <sz val="11"/>
      <color rgb="FFFF0000"/>
      <name val="Aptos Narrow"/>
      <family val="2"/>
      <scheme val="minor"/>
    </font>
    <font>
      <sz val="11"/>
      <color rgb="FF242424"/>
      <name val="Calibri"/>
      <family val="2"/>
    </font>
    <font>
      <i/>
      <sz val="11"/>
      <color theme="1"/>
      <name val="Aptos Narrow"/>
      <family val="2"/>
      <scheme val="minor"/>
    </font>
    <font>
      <b/>
      <sz val="11"/>
      <color rgb="FFFFFFFF"/>
      <name val="Aptos Narrow"/>
      <family val="2"/>
      <scheme val="minor"/>
    </font>
    <font>
      <b/>
      <sz val="11"/>
      <color rgb="FF000000"/>
      <name val="Aptos Narrow"/>
      <family val="2"/>
      <scheme val="minor"/>
    </font>
  </fonts>
  <fills count="7">
    <fill>
      <patternFill patternType="none"/>
    </fill>
    <fill>
      <patternFill patternType="gray125"/>
    </fill>
    <fill>
      <patternFill patternType="solid">
        <fgColor theme="3" tint="0.249977111117893"/>
        <bgColor indexed="64"/>
      </patternFill>
    </fill>
    <fill>
      <patternFill patternType="solid">
        <fgColor theme="0" tint="-4.9989318521683403E-2"/>
        <bgColor indexed="64"/>
      </patternFill>
    </fill>
    <fill>
      <patternFill patternType="solid">
        <fgColor rgb="FFDAE9F8"/>
        <bgColor rgb="FF000000"/>
      </patternFill>
    </fill>
    <fill>
      <patternFill patternType="solid">
        <fgColor rgb="FF156082"/>
        <bgColor rgb="FF156082"/>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55">
    <xf numFmtId="0" fontId="0" fillId="0" borderId="0" xfId="0"/>
    <xf numFmtId="0" fontId="0" fillId="0" borderId="0" xfId="0" applyAlignment="1">
      <alignment textRotation="45" wrapText="1"/>
    </xf>
    <xf numFmtId="0" fontId="4"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right"/>
    </xf>
    <xf numFmtId="0" fontId="1" fillId="2" borderId="0" xfId="0" applyFont="1" applyFill="1" applyAlignment="1">
      <alignment horizontal="right"/>
    </xf>
    <xf numFmtId="0" fontId="3" fillId="2" borderId="0" xfId="0" applyFont="1" applyFill="1"/>
    <xf numFmtId="0" fontId="5" fillId="2" borderId="0" xfId="0" applyFont="1" applyFill="1" applyAlignment="1">
      <alignment horizontal="center"/>
    </xf>
    <xf numFmtId="0" fontId="3" fillId="2" borderId="0" xfId="0" applyFont="1" applyFill="1" applyAlignment="1">
      <alignment horizontal="center"/>
    </xf>
    <xf numFmtId="0" fontId="2" fillId="3" borderId="0" xfId="0" applyFont="1" applyFill="1" applyAlignment="1">
      <alignment horizontal="right"/>
    </xf>
    <xf numFmtId="0" fontId="0" fillId="3" borderId="0" xfId="0" applyFill="1"/>
    <xf numFmtId="0" fontId="2" fillId="0" borderId="0" xfId="0" applyFont="1" applyAlignment="1">
      <alignment horizontal="center"/>
    </xf>
    <xf numFmtId="0" fontId="0" fillId="0" borderId="0" xfId="0" applyAlignment="1">
      <alignment horizontal="left" vertical="top"/>
    </xf>
    <xf numFmtId="0" fontId="0" fillId="0" borderId="0" xfId="0" applyFill="1"/>
    <xf numFmtId="0" fontId="2" fillId="3" borderId="0" xfId="0" applyFont="1" applyFill="1" applyAlignment="1">
      <alignment horizontal="center"/>
    </xf>
    <xf numFmtId="0" fontId="0" fillId="0" borderId="0" xfId="0" applyAlignment="1">
      <alignment textRotation="45"/>
    </xf>
    <xf numFmtId="0" fontId="0" fillId="0" borderId="0" xfId="0" applyFill="1" applyAlignment="1">
      <alignment textRotation="45"/>
    </xf>
    <xf numFmtId="0" fontId="0" fillId="0" borderId="0" xfId="0" applyFill="1" applyAlignment="1"/>
    <xf numFmtId="0" fontId="0" fillId="0" borderId="0" xfId="0" applyAlignment="1"/>
    <xf numFmtId="0" fontId="1" fillId="2" borderId="0" xfId="0" applyFont="1" applyFill="1"/>
    <xf numFmtId="0" fontId="0" fillId="3" borderId="0" xfId="0" applyFont="1" applyFill="1" applyAlignment="1">
      <alignment horizontal="center"/>
    </xf>
    <xf numFmtId="0" fontId="6" fillId="0" borderId="0" xfId="0" applyFont="1"/>
    <xf numFmtId="0" fontId="6" fillId="0" borderId="0" xfId="0" applyFont="1" applyAlignment="1">
      <alignment textRotation="45"/>
    </xf>
    <xf numFmtId="0" fontId="7" fillId="0" borderId="0" xfId="0" applyFont="1" applyAlignment="1">
      <alignment horizontal="center" vertical="center" wrapText="1"/>
    </xf>
    <xf numFmtId="0" fontId="0" fillId="3" borderId="0" xfId="0" applyFont="1" applyFill="1" applyAlignment="1">
      <alignment horizontal="left"/>
    </xf>
    <xf numFmtId="0" fontId="2" fillId="0" borderId="0" xfId="0" applyFont="1"/>
    <xf numFmtId="0" fontId="0" fillId="0" borderId="1" xfId="0" applyFont="1" applyBorder="1" applyAlignment="1">
      <alignment horizontal="center"/>
    </xf>
    <xf numFmtId="0" fontId="0" fillId="0" borderId="0" xfId="0" applyAlignment="1">
      <alignment vertical="top"/>
    </xf>
    <xf numFmtId="0" fontId="8" fillId="0" borderId="1" xfId="0" applyFont="1" applyBorder="1" applyAlignment="1">
      <alignment horizontal="center"/>
    </xf>
    <xf numFmtId="0" fontId="0" fillId="0" borderId="0" xfId="0" applyAlignment="1">
      <alignment vertical="center"/>
    </xf>
    <xf numFmtId="0" fontId="9" fillId="0" borderId="0" xfId="0" applyFont="1" applyAlignment="1">
      <alignment vertical="center"/>
    </xf>
    <xf numFmtId="0" fontId="0" fillId="0" borderId="0" xfId="0" applyFont="1" applyFill="1" applyAlignment="1"/>
    <xf numFmtId="0" fontId="6" fillId="0" borderId="0" xfId="0" applyFont="1" applyAlignment="1"/>
    <xf numFmtId="0" fontId="0" fillId="0" borderId="1" xfId="0" applyBorder="1" applyAlignment="1">
      <alignment horizontal="left"/>
    </xf>
    <xf numFmtId="0" fontId="10" fillId="0" borderId="0" xfId="0" applyFont="1"/>
    <xf numFmtId="0" fontId="0" fillId="0" borderId="2" xfId="0" applyBorder="1" applyAlignment="1">
      <alignment horizontal="left"/>
    </xf>
    <xf numFmtId="0" fontId="0" fillId="0" borderId="3" xfId="0" applyBorder="1"/>
    <xf numFmtId="0" fontId="0" fillId="0" borderId="0" xfId="0" applyFont="1"/>
    <xf numFmtId="0" fontId="11" fillId="5" borderId="9" xfId="0" applyFont="1" applyFill="1" applyBorder="1" applyAlignment="1">
      <alignment vertical="center" wrapText="1"/>
    </xf>
    <xf numFmtId="0" fontId="11" fillId="5" borderId="1" xfId="0" applyFont="1" applyFill="1" applyBorder="1" applyAlignment="1">
      <alignment vertical="center" wrapText="1"/>
    </xf>
    <xf numFmtId="0" fontId="0" fillId="0" borderId="0" xfId="0" applyFont="1" applyAlignment="1">
      <alignment wrapText="1"/>
    </xf>
    <xf numFmtId="0" fontId="0" fillId="0" borderId="4" xfId="0" applyFont="1" applyBorder="1"/>
    <xf numFmtId="0" fontId="0" fillId="0" borderId="1" xfId="0" applyFont="1" applyBorder="1"/>
    <xf numFmtId="0" fontId="0" fillId="6" borderId="1" xfId="0" applyFont="1" applyFill="1" applyBorder="1"/>
    <xf numFmtId="0" fontId="0" fillId="6" borderId="5" xfId="0" applyFont="1" applyFill="1" applyBorder="1"/>
    <xf numFmtId="0" fontId="0" fillId="0" borderId="1" xfId="0" applyFont="1" applyBorder="1" applyAlignment="1">
      <alignment horizontal="center" vertical="center" wrapText="1"/>
    </xf>
    <xf numFmtId="0" fontId="0" fillId="0" borderId="5" xfId="0" applyFont="1" applyBorder="1"/>
    <xf numFmtId="0" fontId="0" fillId="0" borderId="1" xfId="0" applyFont="1" applyBorder="1" applyAlignment="1">
      <alignment wrapText="1"/>
    </xf>
    <xf numFmtId="0" fontId="0" fillId="0" borderId="6" xfId="0" applyFont="1" applyBorder="1"/>
    <xf numFmtId="0" fontId="0" fillId="0" borderId="7" xfId="0" applyFont="1" applyBorder="1"/>
    <xf numFmtId="0" fontId="0" fillId="0" borderId="8" xfId="0" applyFont="1" applyBorder="1"/>
    <xf numFmtId="0" fontId="12" fillId="4" borderId="1" xfId="0" applyFont="1" applyFill="1" applyBorder="1"/>
    <xf numFmtId="0" fontId="12" fillId="4" borderId="1" xfId="0" applyFont="1" applyFill="1" applyBorder="1" applyAlignment="1">
      <alignment wrapText="1"/>
    </xf>
    <xf numFmtId="0" fontId="0" fillId="0" borderId="0" xfId="0" applyAlignment="1">
      <alignment horizontal="left" vertical="top" wrapText="1"/>
    </xf>
    <xf numFmtId="0" fontId="0" fillId="0" borderId="0" xfId="0"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106C-947E-4B1D-A71E-ADBDA556D1D9}">
  <dimension ref="A1:B24"/>
  <sheetViews>
    <sheetView tabSelected="1" workbookViewId="0">
      <selection activeCell="A20" sqref="A20"/>
    </sheetView>
  </sheetViews>
  <sheetFormatPr defaultRowHeight="15" x14ac:dyDescent="0.25"/>
  <cols>
    <col min="1" max="1" width="45.140625" customWidth="1"/>
    <col min="2" max="2" width="8.7109375" bestFit="1" customWidth="1"/>
  </cols>
  <sheetData>
    <row r="1" spans="1:2" x14ac:dyDescent="0.25">
      <c r="A1" s="12"/>
      <c r="B1" s="11" t="s">
        <v>0</v>
      </c>
    </row>
    <row r="2" spans="1:2" x14ac:dyDescent="0.25">
      <c r="A2" s="5" t="s">
        <v>1</v>
      </c>
      <c r="B2" s="6"/>
    </row>
    <row r="3" spans="1:2" x14ac:dyDescent="0.25">
      <c r="A3" s="4" t="s">
        <v>3</v>
      </c>
      <c r="B3" s="28">
        <f>SUM('ERF 1'!B3,'ERF 2L'!B3,'ERF 2R'!B3,'ERF 3L'!B3,'ERF 3R'!B3,'ERF-4L'!B3)</f>
        <v>113</v>
      </c>
    </row>
    <row r="4" spans="1:2" x14ac:dyDescent="0.25">
      <c r="A4" s="4" t="s">
        <v>4</v>
      </c>
      <c r="B4" s="3">
        <f>SUM('ERF 1'!B4,'ERF 2L'!B4,'ERF 2R'!B4,'ERF 3L'!B4,'ERF 3R'!B4,'ERF-4L'!B4)</f>
        <v>13</v>
      </c>
    </row>
    <row r="5" spans="1:2" x14ac:dyDescent="0.25">
      <c r="A5" s="4" t="s">
        <v>6</v>
      </c>
      <c r="B5" s="3">
        <f>SUM('ERF 1'!B5,'ERF 2L'!B5,'ERF 2R'!B5,'ERF 3L'!B5,'ERF 3R'!B5,'ERF-4L'!B5)</f>
        <v>43</v>
      </c>
    </row>
    <row r="6" spans="1:2" x14ac:dyDescent="0.25">
      <c r="A6" s="4" t="s">
        <v>8</v>
      </c>
      <c r="B6" s="28">
        <f>SUM('ERF 1'!B6,'ERF 2L'!B6,'ERF 2R'!B6,'ERF 3L'!B6,'ERF 3R'!B6,'ERF-4L'!B6)</f>
        <v>16</v>
      </c>
    </row>
    <row r="7" spans="1:2" x14ac:dyDescent="0.25">
      <c r="A7" s="9" t="s">
        <v>9</v>
      </c>
      <c r="B7" s="14">
        <f>SUM(B3:B6)</f>
        <v>185</v>
      </c>
    </row>
    <row r="8" spans="1:2" x14ac:dyDescent="0.25">
      <c r="A8" s="9" t="s">
        <v>10</v>
      </c>
      <c r="B8" s="14">
        <f>SUM('ERF 1'!B8,'ERF 2L'!B8,'ERF 2R'!B8,'ERF 3L'!B8,'ERF 3R'!B8)</f>
        <v>106</v>
      </c>
    </row>
    <row r="9" spans="1:2" x14ac:dyDescent="0.25">
      <c r="A9" s="9" t="s">
        <v>11</v>
      </c>
      <c r="B9" s="14">
        <f>SUM('ERF 1'!B9,'ERF 2L'!B9,'ERF 2R'!B9,'ERF 3L'!B9,'ERF 3R'!B9)</f>
        <v>104</v>
      </c>
    </row>
    <row r="10" spans="1:2" x14ac:dyDescent="0.25">
      <c r="A10" s="9" t="s">
        <v>12</v>
      </c>
      <c r="B10" s="14">
        <f>B8-B9</f>
        <v>2</v>
      </c>
    </row>
    <row r="11" spans="1:2" x14ac:dyDescent="0.25">
      <c r="A11" s="13"/>
      <c r="B11" s="13"/>
    </row>
    <row r="13" spans="1:2" x14ac:dyDescent="0.25">
      <c r="A13" s="25" t="s">
        <v>2</v>
      </c>
    </row>
    <row r="14" spans="1:2" x14ac:dyDescent="0.25">
      <c r="A14" t="s">
        <v>7</v>
      </c>
    </row>
    <row r="15" spans="1:2" x14ac:dyDescent="0.25">
      <c r="A15" t="s">
        <v>5</v>
      </c>
    </row>
    <row r="16" spans="1:2" x14ac:dyDescent="0.25">
      <c r="A16" t="s">
        <v>255</v>
      </c>
    </row>
    <row r="17" spans="1:1" x14ac:dyDescent="0.25">
      <c r="A17" t="s">
        <v>256</v>
      </c>
    </row>
    <row r="19" spans="1:1" x14ac:dyDescent="0.25">
      <c r="A19" s="25" t="s">
        <v>367</v>
      </c>
    </row>
    <row r="20" spans="1:1" x14ac:dyDescent="0.25">
      <c r="A20" t="s">
        <v>257</v>
      </c>
    </row>
    <row r="22" spans="1:1" x14ac:dyDescent="0.25">
      <c r="A22" s="25" t="s">
        <v>368</v>
      </c>
    </row>
    <row r="23" spans="1:1" x14ac:dyDescent="0.25">
      <c r="A23" t="s">
        <v>374</v>
      </c>
    </row>
    <row r="24" spans="1:1" x14ac:dyDescent="0.25">
      <c r="A24" t="s">
        <v>375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4A08D-5684-4148-89CA-2B24CD689DD0}">
  <dimension ref="A1:AB28"/>
  <sheetViews>
    <sheetView workbookViewId="0">
      <selection activeCell="E3" sqref="E3"/>
    </sheetView>
  </sheetViews>
  <sheetFormatPr defaultRowHeight="15" x14ac:dyDescent="0.25"/>
  <cols>
    <col min="1" max="1" width="41.42578125" customWidth="1"/>
    <col min="3" max="21" width="6.140625" customWidth="1"/>
    <col min="22" max="22" width="9.140625" style="13" customWidth="1"/>
    <col min="23" max="26" width="9.140625" style="13"/>
  </cols>
  <sheetData>
    <row r="1" spans="1:26" ht="174.75" customHeight="1" x14ac:dyDescent="0.25">
      <c r="A1" s="12"/>
      <c r="B1" s="11" t="s">
        <v>0</v>
      </c>
      <c r="C1" s="15" t="s">
        <v>50</v>
      </c>
      <c r="D1" s="15" t="s">
        <v>51</v>
      </c>
      <c r="E1" s="15" t="s">
        <v>52</v>
      </c>
      <c r="F1" s="15" t="s">
        <v>53</v>
      </c>
      <c r="G1" s="15" t="s">
        <v>54</v>
      </c>
      <c r="H1" s="15" t="s">
        <v>55</v>
      </c>
      <c r="I1" s="15" t="s">
        <v>56</v>
      </c>
      <c r="J1" s="16" t="s">
        <v>14</v>
      </c>
      <c r="K1" s="16" t="s">
        <v>57</v>
      </c>
      <c r="L1" s="16" t="s">
        <v>58</v>
      </c>
      <c r="M1" s="16" t="s">
        <v>59</v>
      </c>
      <c r="N1" s="15" t="s">
        <v>60</v>
      </c>
      <c r="O1" s="15" t="s">
        <v>61</v>
      </c>
      <c r="P1" s="15" t="s">
        <v>62</v>
      </c>
      <c r="Q1" s="15" t="s">
        <v>63</v>
      </c>
      <c r="R1" s="15" t="s">
        <v>64</v>
      </c>
      <c r="S1" s="15" t="s">
        <v>19</v>
      </c>
      <c r="T1" s="15" t="s">
        <v>65</v>
      </c>
      <c r="U1" s="15" t="s">
        <v>66</v>
      </c>
    </row>
    <row r="2" spans="1:26" x14ac:dyDescent="0.25">
      <c r="A2" s="5" t="s">
        <v>1</v>
      </c>
      <c r="B2" s="6"/>
      <c r="C2" s="6"/>
      <c r="D2" s="6"/>
      <c r="E2" s="6"/>
      <c r="F2" s="6"/>
      <c r="G2" s="6"/>
      <c r="H2" s="6"/>
      <c r="I2" s="6"/>
      <c r="J2" s="6"/>
      <c r="K2" s="6"/>
      <c r="L2" s="6"/>
      <c r="M2" s="6"/>
      <c r="N2" s="6"/>
      <c r="O2" s="6"/>
      <c r="P2" s="6"/>
      <c r="Q2" s="7"/>
      <c r="R2" s="8"/>
      <c r="S2" s="8"/>
      <c r="T2" s="8"/>
      <c r="U2" s="8"/>
    </row>
    <row r="3" spans="1:26" x14ac:dyDescent="0.25">
      <c r="A3" s="4" t="s">
        <v>3</v>
      </c>
      <c r="B3" s="28">
        <f>SUM(C3:U3)</f>
        <v>8</v>
      </c>
      <c r="C3" s="3"/>
      <c r="D3" s="3">
        <v>1</v>
      </c>
      <c r="E3" s="3">
        <v>1</v>
      </c>
      <c r="F3" s="3">
        <v>1</v>
      </c>
      <c r="G3" s="3">
        <v>1</v>
      </c>
      <c r="H3" s="3"/>
      <c r="I3" s="3"/>
      <c r="J3" s="3"/>
      <c r="K3" s="3"/>
      <c r="L3" s="3"/>
      <c r="M3" s="3"/>
      <c r="N3" s="3"/>
      <c r="O3" s="3">
        <v>1</v>
      </c>
      <c r="P3" s="3">
        <v>1</v>
      </c>
      <c r="Q3" s="2">
        <v>1</v>
      </c>
      <c r="R3" s="3">
        <v>1</v>
      </c>
      <c r="S3" s="3"/>
      <c r="T3" s="3"/>
      <c r="U3" s="3"/>
    </row>
    <row r="4" spans="1:26" x14ac:dyDescent="0.25">
      <c r="A4" s="4" t="s">
        <v>4</v>
      </c>
      <c r="B4" s="3">
        <f t="shared" ref="B4:B6" si="0">SUM(C4:U4)</f>
        <v>4</v>
      </c>
      <c r="C4" s="3">
        <v>1</v>
      </c>
      <c r="D4" s="3"/>
      <c r="E4" s="3"/>
      <c r="F4" s="3"/>
      <c r="G4" s="3"/>
      <c r="H4" s="3"/>
      <c r="I4" s="3"/>
      <c r="J4" s="3"/>
      <c r="K4" s="3"/>
      <c r="L4" s="3">
        <v>1</v>
      </c>
      <c r="M4" s="3"/>
      <c r="N4" s="3"/>
      <c r="O4" s="3"/>
      <c r="P4" s="3"/>
      <c r="Q4" s="2"/>
      <c r="R4" s="3"/>
      <c r="S4" s="3"/>
      <c r="T4" s="3">
        <v>1</v>
      </c>
      <c r="U4" s="3">
        <v>1</v>
      </c>
    </row>
    <row r="5" spans="1:26" x14ac:dyDescent="0.25">
      <c r="A5" s="4" t="s">
        <v>6</v>
      </c>
      <c r="B5" s="3">
        <f t="shared" si="0"/>
        <v>5</v>
      </c>
      <c r="C5" s="3"/>
      <c r="D5" s="3"/>
      <c r="E5" s="3"/>
      <c r="F5" s="3"/>
      <c r="G5" s="3"/>
      <c r="H5" s="3">
        <v>1</v>
      </c>
      <c r="I5" s="3">
        <v>1</v>
      </c>
      <c r="J5" s="3"/>
      <c r="K5" s="3">
        <v>1</v>
      </c>
      <c r="L5" s="3"/>
      <c r="M5" s="3">
        <v>1</v>
      </c>
      <c r="N5" s="3">
        <v>1</v>
      </c>
      <c r="O5" s="3"/>
      <c r="P5" s="3"/>
      <c r="Q5" s="2"/>
      <c r="R5" s="3"/>
      <c r="S5" s="3"/>
      <c r="T5" s="3"/>
      <c r="U5" s="3"/>
    </row>
    <row r="6" spans="1:26" x14ac:dyDescent="0.25">
      <c r="A6" s="4" t="s">
        <v>8</v>
      </c>
      <c r="B6" s="28">
        <f t="shared" si="0"/>
        <v>2</v>
      </c>
      <c r="C6" s="3"/>
      <c r="D6" s="3"/>
      <c r="E6" s="3"/>
      <c r="F6" s="3"/>
      <c r="G6" s="3"/>
      <c r="H6" s="3"/>
      <c r="I6" s="3"/>
      <c r="J6" s="3">
        <v>1</v>
      </c>
      <c r="K6" s="3"/>
      <c r="L6" s="3"/>
      <c r="M6" s="3"/>
      <c r="N6" s="3"/>
      <c r="O6" s="3"/>
      <c r="P6" s="3"/>
      <c r="Q6" s="2"/>
      <c r="R6" s="3"/>
      <c r="S6" s="3">
        <v>1</v>
      </c>
      <c r="T6" s="3"/>
      <c r="U6" s="3"/>
    </row>
    <row r="7" spans="1:26" x14ac:dyDescent="0.25">
      <c r="A7" s="9" t="s">
        <v>67</v>
      </c>
      <c r="B7" s="14">
        <f>SUM(C7:AF7)</f>
        <v>19</v>
      </c>
      <c r="C7" s="20">
        <f>SUM(C3:C6)</f>
        <v>1</v>
      </c>
      <c r="D7" s="20">
        <f t="shared" ref="D7:U7" si="1">SUM(D3:D6)</f>
        <v>1</v>
      </c>
      <c r="E7" s="20">
        <f t="shared" si="1"/>
        <v>1</v>
      </c>
      <c r="F7" s="20">
        <f t="shared" si="1"/>
        <v>1</v>
      </c>
      <c r="G7" s="20">
        <f t="shared" si="1"/>
        <v>1</v>
      </c>
      <c r="H7" s="20">
        <f t="shared" si="1"/>
        <v>1</v>
      </c>
      <c r="I7" s="20">
        <f t="shared" si="1"/>
        <v>1</v>
      </c>
      <c r="J7" s="20">
        <f t="shared" si="1"/>
        <v>1</v>
      </c>
      <c r="K7" s="20">
        <f t="shared" si="1"/>
        <v>1</v>
      </c>
      <c r="L7" s="20">
        <f t="shared" si="1"/>
        <v>1</v>
      </c>
      <c r="M7" s="20">
        <f t="shared" si="1"/>
        <v>1</v>
      </c>
      <c r="N7" s="20">
        <f t="shared" si="1"/>
        <v>1</v>
      </c>
      <c r="O7" s="20">
        <f t="shared" si="1"/>
        <v>1</v>
      </c>
      <c r="P7" s="20">
        <f t="shared" si="1"/>
        <v>1</v>
      </c>
      <c r="Q7" s="20">
        <f t="shared" si="1"/>
        <v>1</v>
      </c>
      <c r="R7" s="20">
        <f t="shared" si="1"/>
        <v>1</v>
      </c>
      <c r="S7" s="20">
        <f t="shared" si="1"/>
        <v>1</v>
      </c>
      <c r="T7" s="20">
        <f t="shared" si="1"/>
        <v>1</v>
      </c>
      <c r="U7" s="20">
        <f t="shared" si="1"/>
        <v>1</v>
      </c>
      <c r="V7"/>
      <c r="W7"/>
      <c r="X7"/>
      <c r="Y7"/>
      <c r="Z7"/>
    </row>
    <row r="8" spans="1:26" x14ac:dyDescent="0.25">
      <c r="A8" s="9" t="s">
        <v>68</v>
      </c>
      <c r="B8" s="14">
        <f>COUNTA(C1:U1)</f>
        <v>19</v>
      </c>
      <c r="C8" s="14"/>
      <c r="D8" s="14"/>
      <c r="E8" s="14"/>
      <c r="F8" s="14"/>
      <c r="G8" s="14"/>
      <c r="H8" s="14"/>
      <c r="I8" s="14"/>
      <c r="J8" s="14"/>
      <c r="K8" s="14"/>
      <c r="L8" s="14"/>
      <c r="M8" s="14"/>
      <c r="N8" s="14"/>
      <c r="O8" s="14"/>
      <c r="P8" s="14"/>
      <c r="Q8" s="10"/>
      <c r="R8" s="10"/>
      <c r="S8" s="10"/>
      <c r="T8" s="10"/>
      <c r="U8" s="10"/>
    </row>
    <row r="9" spans="1:26" x14ac:dyDescent="0.25">
      <c r="A9" s="9" t="s">
        <v>69</v>
      </c>
      <c r="B9" s="14">
        <f>SUM(B3:B6)</f>
        <v>19</v>
      </c>
      <c r="C9" s="14"/>
      <c r="D9" s="14"/>
      <c r="E9" s="14"/>
      <c r="F9" s="14"/>
      <c r="G9" s="14"/>
      <c r="H9" s="14"/>
      <c r="I9" s="14"/>
      <c r="J9" s="14"/>
      <c r="K9" s="14"/>
      <c r="L9" s="14"/>
      <c r="M9" s="14"/>
      <c r="N9" s="14"/>
      <c r="O9" s="14"/>
      <c r="P9" s="14"/>
      <c r="Q9" s="10"/>
      <c r="R9" s="10"/>
      <c r="S9" s="10"/>
      <c r="T9" s="10"/>
      <c r="U9" s="10"/>
    </row>
    <row r="10" spans="1:26" s="13" customFormat="1" x14ac:dyDescent="0.25"/>
    <row r="11" spans="1:26" s="13" customFormat="1" x14ac:dyDescent="0.25">
      <c r="A11" s="19" t="s">
        <v>258</v>
      </c>
      <c r="B11" s="6"/>
      <c r="C11" s="6"/>
      <c r="D11" s="6"/>
      <c r="E11" s="6"/>
      <c r="F11" s="6"/>
      <c r="G11" s="6"/>
      <c r="H11" s="6"/>
      <c r="I11" s="6"/>
      <c r="J11" s="6"/>
      <c r="K11" s="6"/>
      <c r="L11" s="6"/>
      <c r="M11" s="6"/>
      <c r="N11" s="6"/>
      <c r="O11" s="6"/>
      <c r="P11" s="6"/>
      <c r="Q11" s="6"/>
      <c r="R11" s="6"/>
      <c r="S11" s="6"/>
      <c r="T11" s="6"/>
      <c r="U11" s="6"/>
    </row>
    <row r="12" spans="1:26" s="13" customFormat="1" x14ac:dyDescent="0.25">
      <c r="A12" s="54" t="s">
        <v>14</v>
      </c>
      <c r="B12" s="17" t="s">
        <v>15</v>
      </c>
      <c r="C12" s="17"/>
    </row>
    <row r="13" spans="1:26" x14ac:dyDescent="0.25">
      <c r="A13" s="54"/>
      <c r="B13" s="18" t="s">
        <v>16</v>
      </c>
      <c r="C13" s="18"/>
    </row>
    <row r="14" spans="1:26" x14ac:dyDescent="0.25">
      <c r="A14" s="54"/>
      <c r="B14" s="18" t="s">
        <v>17</v>
      </c>
      <c r="C14" s="18"/>
    </row>
    <row r="15" spans="1:26" x14ac:dyDescent="0.25">
      <c r="A15" s="54"/>
      <c r="B15" s="18" t="s">
        <v>18</v>
      </c>
      <c r="C15" s="18"/>
    </row>
    <row r="16" spans="1:26" x14ac:dyDescent="0.25">
      <c r="A16" t="s">
        <v>19</v>
      </c>
      <c r="B16" s="18" t="s">
        <v>20</v>
      </c>
      <c r="C16" s="18"/>
    </row>
    <row r="17" spans="1:28" x14ac:dyDescent="0.25">
      <c r="B17" s="18"/>
      <c r="C17" s="18"/>
    </row>
    <row r="18" spans="1:28" x14ac:dyDescent="0.25">
      <c r="A18" s="19" t="s">
        <v>259</v>
      </c>
      <c r="B18" s="6"/>
      <c r="C18" s="6"/>
      <c r="D18" s="6"/>
      <c r="E18" s="6"/>
      <c r="F18" s="6"/>
      <c r="G18" s="6"/>
      <c r="H18" s="6"/>
      <c r="I18" s="6"/>
      <c r="J18" s="6"/>
      <c r="K18" s="6"/>
      <c r="L18" s="6"/>
      <c r="M18" s="6"/>
      <c r="N18" s="6"/>
      <c r="O18" s="6"/>
      <c r="P18" s="6"/>
      <c r="Q18" s="6"/>
      <c r="R18" s="6"/>
      <c r="S18" s="6"/>
      <c r="T18" s="6"/>
      <c r="U18" s="6"/>
    </row>
    <row r="19" spans="1:28" ht="82.5" customHeight="1" x14ac:dyDescent="0.25">
      <c r="A19" s="29" t="s">
        <v>51</v>
      </c>
      <c r="B19" s="53" t="s">
        <v>70</v>
      </c>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row>
    <row r="20" spans="1:28" ht="172.5" customHeight="1" x14ac:dyDescent="0.25">
      <c r="A20" s="29" t="s">
        <v>52</v>
      </c>
      <c r="B20" s="53" t="s">
        <v>71</v>
      </c>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row>
    <row r="21" spans="1:28" ht="108.75" customHeight="1" x14ac:dyDescent="0.25">
      <c r="A21" s="30" t="s">
        <v>61</v>
      </c>
      <c r="B21" s="53" t="s">
        <v>72</v>
      </c>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row>
    <row r="22" spans="1:28" ht="54.75" customHeight="1" x14ac:dyDescent="0.25">
      <c r="A22" s="29" t="s">
        <v>73</v>
      </c>
      <c r="B22" s="53" t="s">
        <v>74</v>
      </c>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row>
    <row r="23" spans="1:28" ht="99" customHeight="1" x14ac:dyDescent="0.25">
      <c r="A23" s="30" t="s">
        <v>62</v>
      </c>
      <c r="B23" s="53" t="s">
        <v>75</v>
      </c>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row>
    <row r="24" spans="1:28" ht="372" customHeight="1" x14ac:dyDescent="0.25">
      <c r="A24" s="29" t="s">
        <v>76</v>
      </c>
      <c r="B24" s="53" t="s">
        <v>77</v>
      </c>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row>
    <row r="25" spans="1:28" ht="77.25" customHeight="1" x14ac:dyDescent="0.25">
      <c r="A25" s="29" t="s">
        <v>78</v>
      </c>
      <c r="B25" s="53" t="s">
        <v>79</v>
      </c>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row>
    <row r="26" spans="1:28" ht="192" customHeight="1" x14ac:dyDescent="0.25">
      <c r="A26" s="29" t="s">
        <v>80</v>
      </c>
      <c r="B26" s="53" t="s">
        <v>81</v>
      </c>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row>
    <row r="28" spans="1:28" x14ac:dyDescent="0.25">
      <c r="A28" t="s">
        <v>31</v>
      </c>
    </row>
  </sheetData>
  <mergeCells count="9">
    <mergeCell ref="B23:AB23"/>
    <mergeCell ref="B24:AB24"/>
    <mergeCell ref="B25:AB25"/>
    <mergeCell ref="B26:AB26"/>
    <mergeCell ref="A12:A15"/>
    <mergeCell ref="B19:AB19"/>
    <mergeCell ref="B20:AB20"/>
    <mergeCell ref="B21:AB21"/>
    <mergeCell ref="B22:AB2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46377-5446-4EF9-AC41-8DEF1485581E}">
  <dimension ref="A1:J24"/>
  <sheetViews>
    <sheetView workbookViewId="0">
      <selection activeCell="B13" sqref="B13"/>
    </sheetView>
  </sheetViews>
  <sheetFormatPr defaultRowHeight="15" x14ac:dyDescent="0.25"/>
  <cols>
    <col min="1" max="1" width="41.42578125" customWidth="1"/>
    <col min="3" max="3" width="5.85546875" customWidth="1"/>
    <col min="4" max="10" width="5.5703125" customWidth="1"/>
  </cols>
  <sheetData>
    <row r="1" spans="1:10" ht="174.75" customHeight="1" x14ac:dyDescent="0.25">
      <c r="A1" s="12"/>
      <c r="B1" s="11" t="s">
        <v>0</v>
      </c>
      <c r="C1" s="1" t="s">
        <v>82</v>
      </c>
      <c r="D1" s="1" t="s">
        <v>83</v>
      </c>
      <c r="E1" s="1" t="s">
        <v>84</v>
      </c>
      <c r="F1" s="1" t="s">
        <v>21</v>
      </c>
      <c r="G1" s="1" t="s">
        <v>85</v>
      </c>
      <c r="H1" s="1" t="s">
        <v>23</v>
      </c>
      <c r="I1" s="1" t="s">
        <v>86</v>
      </c>
      <c r="J1" s="1" t="s">
        <v>87</v>
      </c>
    </row>
    <row r="2" spans="1:10" x14ac:dyDescent="0.25">
      <c r="A2" s="5" t="s">
        <v>1</v>
      </c>
      <c r="B2" s="6"/>
      <c r="C2" s="7"/>
      <c r="D2" s="8"/>
      <c r="E2" s="8"/>
      <c r="F2" s="8"/>
      <c r="G2" s="8"/>
      <c r="H2" s="8"/>
      <c r="I2" s="8"/>
      <c r="J2" s="8"/>
    </row>
    <row r="3" spans="1:10" x14ac:dyDescent="0.25">
      <c r="A3" s="4" t="s">
        <v>3</v>
      </c>
      <c r="B3" s="28">
        <f>SUM(C3:J3)</f>
        <v>3</v>
      </c>
      <c r="C3" s="2"/>
      <c r="D3" s="3"/>
      <c r="E3" s="3">
        <v>1</v>
      </c>
      <c r="F3" s="3"/>
      <c r="G3" s="3"/>
      <c r="H3" s="3"/>
      <c r="I3" s="3">
        <v>1</v>
      </c>
      <c r="J3" s="3">
        <v>1</v>
      </c>
    </row>
    <row r="4" spans="1:10" x14ac:dyDescent="0.25">
      <c r="A4" s="4" t="s">
        <v>4</v>
      </c>
      <c r="B4" s="3">
        <f>SUM(C4:J4)</f>
        <v>0</v>
      </c>
      <c r="C4" s="2"/>
      <c r="D4" s="3"/>
      <c r="E4" s="3"/>
      <c r="F4" s="3"/>
      <c r="G4" s="3"/>
      <c r="H4" s="3"/>
      <c r="I4" s="3"/>
      <c r="J4" s="3"/>
    </row>
    <row r="5" spans="1:10" x14ac:dyDescent="0.25">
      <c r="A5" s="4" t="s">
        <v>6</v>
      </c>
      <c r="B5" s="3">
        <f>SUM(C5:J5)</f>
        <v>2</v>
      </c>
      <c r="C5" s="2"/>
      <c r="D5" s="3">
        <v>1</v>
      </c>
      <c r="E5" s="3"/>
      <c r="F5" s="3"/>
      <c r="G5" s="3">
        <v>1</v>
      </c>
      <c r="H5" s="3"/>
      <c r="I5" s="3"/>
      <c r="J5" s="3"/>
    </row>
    <row r="6" spans="1:10" x14ac:dyDescent="0.25">
      <c r="A6" s="4" t="s">
        <v>8</v>
      </c>
      <c r="B6" s="28">
        <f>SUM(C6:J6)</f>
        <v>2</v>
      </c>
      <c r="C6" s="2"/>
      <c r="D6" s="3"/>
      <c r="E6" s="3"/>
      <c r="F6" s="3">
        <v>1</v>
      </c>
      <c r="G6" s="3"/>
      <c r="H6" s="3">
        <v>1</v>
      </c>
      <c r="I6" s="3"/>
      <c r="J6" s="3"/>
    </row>
    <row r="7" spans="1:10" x14ac:dyDescent="0.25">
      <c r="A7" s="9" t="s">
        <v>67</v>
      </c>
      <c r="B7" s="14">
        <f>SUM(C7:AF7)</f>
        <v>7</v>
      </c>
      <c r="C7" s="20">
        <f>SUM(C3:C6)</f>
        <v>0</v>
      </c>
      <c r="D7" s="20">
        <f t="shared" ref="D7:J7" si="0">SUM(D3:D6)</f>
        <v>1</v>
      </c>
      <c r="E7" s="20">
        <f t="shared" si="0"/>
        <v>1</v>
      </c>
      <c r="F7" s="20">
        <f t="shared" si="0"/>
        <v>1</v>
      </c>
      <c r="G7" s="20">
        <f t="shared" si="0"/>
        <v>1</v>
      </c>
      <c r="H7" s="20">
        <f t="shared" si="0"/>
        <v>1</v>
      </c>
      <c r="I7" s="20">
        <f t="shared" si="0"/>
        <v>1</v>
      </c>
      <c r="J7" s="20">
        <f t="shared" si="0"/>
        <v>1</v>
      </c>
    </row>
    <row r="8" spans="1:10" x14ac:dyDescent="0.25">
      <c r="A8" s="9" t="s">
        <v>68</v>
      </c>
      <c r="B8" s="14">
        <f>COUNTA(C1:J1)</f>
        <v>8</v>
      </c>
      <c r="C8" s="10"/>
      <c r="D8" s="10"/>
      <c r="E8" s="10"/>
      <c r="F8" s="10"/>
      <c r="G8" s="10"/>
      <c r="H8" s="10"/>
      <c r="I8" s="10"/>
      <c r="J8" s="10"/>
    </row>
    <row r="9" spans="1:10" x14ac:dyDescent="0.25">
      <c r="A9" s="9" t="s">
        <v>69</v>
      </c>
      <c r="B9" s="14">
        <f>SUM(B3:B6)</f>
        <v>7</v>
      </c>
      <c r="C9" s="10"/>
      <c r="D9" s="10"/>
      <c r="E9" s="10"/>
      <c r="F9" s="10"/>
      <c r="G9" s="10"/>
      <c r="H9" s="10"/>
      <c r="I9" s="10"/>
      <c r="J9" s="10"/>
    </row>
    <row r="10" spans="1:10" s="13" customFormat="1" x14ac:dyDescent="0.25"/>
    <row r="11" spans="1:10" s="13" customFormat="1" x14ac:dyDescent="0.25">
      <c r="A11" s="19" t="s">
        <v>258</v>
      </c>
      <c r="B11" s="6"/>
      <c r="C11" s="6"/>
      <c r="D11" s="6"/>
      <c r="E11" s="6"/>
      <c r="F11" s="6"/>
      <c r="G11" s="6"/>
      <c r="H11" s="6"/>
      <c r="I11" s="6"/>
      <c r="J11" s="6"/>
    </row>
    <row r="12" spans="1:10" x14ac:dyDescent="0.25">
      <c r="A12" t="s">
        <v>21</v>
      </c>
      <c r="B12" t="s">
        <v>22</v>
      </c>
    </row>
    <row r="13" spans="1:10" s="13" customFormat="1" x14ac:dyDescent="0.25">
      <c r="A13" s="13" t="s">
        <v>23</v>
      </c>
      <c r="B13" s="13" t="s">
        <v>24</v>
      </c>
    </row>
    <row r="14" spans="1:10" x14ac:dyDescent="0.25">
      <c r="D14" t="s">
        <v>31</v>
      </c>
    </row>
    <row r="15" spans="1:10" x14ac:dyDescent="0.25">
      <c r="A15" s="19" t="s">
        <v>259</v>
      </c>
      <c r="B15" s="6"/>
      <c r="C15" s="6"/>
      <c r="D15" s="6"/>
      <c r="E15" s="6"/>
      <c r="F15" s="6"/>
      <c r="G15" s="6"/>
      <c r="H15" s="6"/>
      <c r="I15" s="6"/>
      <c r="J15" s="6"/>
    </row>
    <row r="16" spans="1:10" x14ac:dyDescent="0.25">
      <c r="A16" t="s">
        <v>84</v>
      </c>
      <c r="B16" t="s">
        <v>88</v>
      </c>
    </row>
    <row r="17" spans="1:2" x14ac:dyDescent="0.25">
      <c r="A17" t="s">
        <v>86</v>
      </c>
      <c r="B17" t="s">
        <v>89</v>
      </c>
    </row>
    <row r="18" spans="1:2" x14ac:dyDescent="0.25">
      <c r="A18" t="s">
        <v>87</v>
      </c>
      <c r="B18" t="s">
        <v>90</v>
      </c>
    </row>
    <row r="22" spans="1:2" x14ac:dyDescent="0.25">
      <c r="B22" t="s">
        <v>31</v>
      </c>
    </row>
    <row r="24" spans="1:2" x14ac:dyDescent="0.25">
      <c r="B24" t="s">
        <v>31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940A1-8178-4D4F-93FD-C26E54A9E8A3}">
  <dimension ref="A1:AK38"/>
  <sheetViews>
    <sheetView workbookViewId="0">
      <pane xSplit="2" ySplit="1" topLeftCell="C2" activePane="bottomRight" state="frozen"/>
      <selection pane="topRight" activeCell="C1" sqref="C1"/>
      <selection pane="bottomLeft" activeCell="A2" sqref="A2"/>
      <selection pane="bottomRight" activeCell="I21" sqref="I21"/>
    </sheetView>
  </sheetViews>
  <sheetFormatPr defaultRowHeight="15" x14ac:dyDescent="0.25"/>
  <cols>
    <col min="1" max="1" width="41.42578125" customWidth="1"/>
    <col min="3" max="32" width="6.140625" customWidth="1"/>
    <col min="33" max="33" width="9.140625" style="13" customWidth="1"/>
    <col min="34" max="37" width="9.140625" style="13"/>
  </cols>
  <sheetData>
    <row r="1" spans="1:32" ht="174.75" customHeight="1" x14ac:dyDescent="0.25">
      <c r="A1" s="12"/>
      <c r="B1" s="11" t="s">
        <v>0</v>
      </c>
      <c r="C1" s="15" t="s">
        <v>91</v>
      </c>
      <c r="D1" s="15" t="s">
        <v>92</v>
      </c>
      <c r="E1" s="15" t="s">
        <v>93</v>
      </c>
      <c r="F1" s="15" t="s">
        <v>94</v>
      </c>
      <c r="G1" s="15" t="s">
        <v>95</v>
      </c>
      <c r="H1" s="15" t="s">
        <v>96</v>
      </c>
      <c r="I1" s="15" t="s">
        <v>97</v>
      </c>
      <c r="J1" s="15" t="s">
        <v>98</v>
      </c>
      <c r="K1" s="15" t="s">
        <v>99</v>
      </c>
      <c r="L1" s="15" t="s">
        <v>100</v>
      </c>
      <c r="M1" s="15" t="s">
        <v>101</v>
      </c>
      <c r="N1" s="15" t="s">
        <v>102</v>
      </c>
      <c r="O1" s="15" t="s">
        <v>103</v>
      </c>
      <c r="P1" s="15" t="s">
        <v>104</v>
      </c>
      <c r="Q1" s="15" t="s">
        <v>105</v>
      </c>
      <c r="R1" s="15" t="s">
        <v>106</v>
      </c>
      <c r="S1" s="15" t="s">
        <v>107</v>
      </c>
      <c r="T1" s="15" t="s">
        <v>108</v>
      </c>
      <c r="U1" s="15" t="s">
        <v>109</v>
      </c>
      <c r="V1" s="15" t="s">
        <v>110</v>
      </c>
      <c r="W1" s="15" t="s">
        <v>111</v>
      </c>
      <c r="X1" s="15" t="s">
        <v>112</v>
      </c>
      <c r="Y1" s="15" t="s">
        <v>113</v>
      </c>
      <c r="Z1" s="15" t="s">
        <v>114</v>
      </c>
      <c r="AA1" s="15" t="s">
        <v>115</v>
      </c>
      <c r="AB1" s="15" t="s">
        <v>116</v>
      </c>
      <c r="AC1" s="15" t="s">
        <v>117</v>
      </c>
      <c r="AD1" s="15" t="s">
        <v>118</v>
      </c>
      <c r="AE1" s="15" t="s">
        <v>119</v>
      </c>
      <c r="AF1" s="15" t="s">
        <v>120</v>
      </c>
    </row>
    <row r="2" spans="1:32" x14ac:dyDescent="0.25">
      <c r="A2" s="5" t="s">
        <v>1</v>
      </c>
      <c r="B2" s="6"/>
      <c r="C2" s="6"/>
      <c r="D2" s="6"/>
      <c r="E2" s="6"/>
      <c r="F2" s="6"/>
      <c r="G2" s="6"/>
      <c r="H2" s="6"/>
      <c r="I2" s="6"/>
      <c r="J2" s="6"/>
      <c r="K2" s="6"/>
      <c r="L2" s="6"/>
      <c r="M2" s="6"/>
      <c r="N2" s="6"/>
      <c r="O2" s="6"/>
      <c r="P2" s="6"/>
      <c r="Q2" s="6"/>
      <c r="R2" s="6"/>
      <c r="S2" s="6"/>
      <c r="T2" s="6"/>
      <c r="U2" s="6"/>
      <c r="V2" s="6"/>
      <c r="W2" s="6"/>
      <c r="X2" s="6"/>
      <c r="Y2" s="6"/>
      <c r="Z2" s="6"/>
      <c r="AA2" s="6"/>
      <c r="AB2" s="7"/>
      <c r="AC2" s="8"/>
      <c r="AD2" s="8"/>
      <c r="AE2" s="8"/>
      <c r="AF2" s="8"/>
    </row>
    <row r="3" spans="1:32" x14ac:dyDescent="0.25">
      <c r="A3" s="4" t="s">
        <v>3</v>
      </c>
      <c r="B3" s="28">
        <f>SUM(C3:AF3)</f>
        <v>45</v>
      </c>
      <c r="C3" s="3">
        <v>2</v>
      </c>
      <c r="D3" s="3">
        <v>1</v>
      </c>
      <c r="E3" s="3">
        <v>1</v>
      </c>
      <c r="F3" s="3">
        <v>1</v>
      </c>
      <c r="G3" s="3">
        <v>1</v>
      </c>
      <c r="H3" s="3">
        <v>1</v>
      </c>
      <c r="I3" s="3"/>
      <c r="J3" s="3">
        <v>2</v>
      </c>
      <c r="K3" s="3">
        <v>11</v>
      </c>
      <c r="L3" s="3"/>
      <c r="M3" s="3">
        <v>1</v>
      </c>
      <c r="N3" s="3">
        <v>2</v>
      </c>
      <c r="O3" s="3">
        <v>1</v>
      </c>
      <c r="P3" s="3">
        <v>2</v>
      </c>
      <c r="Q3" s="3">
        <v>3</v>
      </c>
      <c r="R3" s="3"/>
      <c r="S3" s="3">
        <v>5</v>
      </c>
      <c r="T3" s="3">
        <v>2</v>
      </c>
      <c r="U3" s="3">
        <v>1</v>
      </c>
      <c r="V3" s="3">
        <v>1</v>
      </c>
      <c r="W3" s="3">
        <v>1</v>
      </c>
      <c r="X3" s="3"/>
      <c r="Y3" s="3">
        <v>1</v>
      </c>
      <c r="Z3" s="3">
        <v>1</v>
      </c>
      <c r="AA3" s="3">
        <v>1</v>
      </c>
      <c r="AB3" s="26">
        <v>1</v>
      </c>
      <c r="AC3" s="3">
        <v>1</v>
      </c>
      <c r="AD3" s="3">
        <v>1</v>
      </c>
      <c r="AE3" s="3"/>
      <c r="AF3" s="3"/>
    </row>
    <row r="4" spans="1:32" x14ac:dyDescent="0.25">
      <c r="A4" s="4" t="s">
        <v>4</v>
      </c>
      <c r="B4" s="3">
        <f>SUM(C4:AF4)</f>
        <v>3</v>
      </c>
      <c r="C4" s="3"/>
      <c r="D4" s="3"/>
      <c r="E4" s="3"/>
      <c r="F4" s="3"/>
      <c r="G4" s="3"/>
      <c r="H4" s="3"/>
      <c r="I4" s="3"/>
      <c r="J4" s="3"/>
      <c r="K4" s="3">
        <v>2</v>
      </c>
      <c r="L4" s="3"/>
      <c r="M4" s="3"/>
      <c r="N4" s="3"/>
      <c r="O4" s="3"/>
      <c r="P4" s="3"/>
      <c r="Q4" s="3"/>
      <c r="R4" s="3"/>
      <c r="S4" s="3">
        <v>1</v>
      </c>
      <c r="T4" s="3"/>
      <c r="U4" s="3"/>
      <c r="V4" s="3"/>
      <c r="W4" s="3"/>
      <c r="X4" s="3"/>
      <c r="Y4" s="3"/>
      <c r="Z4" s="3"/>
      <c r="AA4" s="3"/>
      <c r="AB4" s="2"/>
      <c r="AC4" s="3"/>
      <c r="AD4" s="3"/>
      <c r="AE4" s="3"/>
      <c r="AF4" s="3"/>
    </row>
    <row r="5" spans="1:32" x14ac:dyDescent="0.25">
      <c r="A5" s="4" t="s">
        <v>6</v>
      </c>
      <c r="B5" s="3">
        <f>SUM(C5:AF5)</f>
        <v>18</v>
      </c>
      <c r="C5" s="3"/>
      <c r="D5" s="3"/>
      <c r="E5" s="3"/>
      <c r="F5" s="3"/>
      <c r="G5" s="3"/>
      <c r="H5" s="3"/>
      <c r="I5" s="3">
        <v>2</v>
      </c>
      <c r="J5" s="3"/>
      <c r="K5" s="3">
        <v>2</v>
      </c>
      <c r="L5" s="3">
        <v>1</v>
      </c>
      <c r="M5" s="3"/>
      <c r="N5" s="3">
        <v>5</v>
      </c>
      <c r="O5" s="3"/>
      <c r="P5" s="3">
        <v>1</v>
      </c>
      <c r="Q5" s="3"/>
      <c r="R5" s="3"/>
      <c r="S5" s="3">
        <v>4</v>
      </c>
      <c r="T5" s="3"/>
      <c r="U5" s="3"/>
      <c r="V5" s="3"/>
      <c r="W5" s="3"/>
      <c r="X5" s="3">
        <v>1</v>
      </c>
      <c r="Y5" s="3"/>
      <c r="Z5" s="3"/>
      <c r="AA5" s="3"/>
      <c r="AB5" s="2"/>
      <c r="AC5" s="3"/>
      <c r="AD5" s="3"/>
      <c r="AE5" s="3">
        <v>1</v>
      </c>
      <c r="AF5" s="3">
        <v>1</v>
      </c>
    </row>
    <row r="6" spans="1:32" s="13" customFormat="1" x14ac:dyDescent="0.25">
      <c r="A6" s="4" t="s">
        <v>8</v>
      </c>
      <c r="B6" s="28">
        <f t="shared" ref="B6" si="0">SUM(C6:AF6)</f>
        <v>1</v>
      </c>
      <c r="C6" s="3"/>
      <c r="D6" s="3"/>
      <c r="E6" s="3"/>
      <c r="F6" s="3"/>
      <c r="G6" s="3"/>
      <c r="H6" s="3"/>
      <c r="I6" s="3"/>
      <c r="J6" s="3"/>
      <c r="K6" s="3"/>
      <c r="L6" s="3"/>
      <c r="M6" s="3"/>
      <c r="N6" s="3"/>
      <c r="O6" s="3"/>
      <c r="P6" s="3"/>
      <c r="Q6" s="3"/>
      <c r="R6" s="3">
        <v>1</v>
      </c>
      <c r="S6" s="3"/>
      <c r="T6" s="3"/>
      <c r="U6" s="3"/>
      <c r="V6" s="3"/>
      <c r="W6" s="3"/>
      <c r="X6" s="3"/>
      <c r="Y6" s="3"/>
      <c r="Z6" s="3"/>
      <c r="AA6" s="3"/>
      <c r="AB6" s="2"/>
      <c r="AC6" s="3"/>
      <c r="AD6" s="3"/>
      <c r="AE6" s="3"/>
      <c r="AF6" s="3"/>
    </row>
    <row r="7" spans="1:32" s="13" customFormat="1" x14ac:dyDescent="0.25">
      <c r="A7" s="9" t="s">
        <v>67</v>
      </c>
      <c r="B7" s="14">
        <f>SUM(C7:AF7)</f>
        <v>67</v>
      </c>
      <c r="C7" s="20">
        <f>SUM(C3:C6)</f>
        <v>2</v>
      </c>
      <c r="D7" s="20">
        <f t="shared" ref="D7:AF7" si="1">SUM(D3:D6)</f>
        <v>1</v>
      </c>
      <c r="E7" s="20">
        <f t="shared" si="1"/>
        <v>1</v>
      </c>
      <c r="F7" s="20">
        <f t="shared" si="1"/>
        <v>1</v>
      </c>
      <c r="G7" s="20">
        <f t="shared" si="1"/>
        <v>1</v>
      </c>
      <c r="H7" s="20">
        <f t="shared" si="1"/>
        <v>1</v>
      </c>
      <c r="I7" s="20">
        <f t="shared" si="1"/>
        <v>2</v>
      </c>
      <c r="J7" s="20">
        <f t="shared" si="1"/>
        <v>2</v>
      </c>
      <c r="K7" s="20">
        <f t="shared" si="1"/>
        <v>15</v>
      </c>
      <c r="L7" s="20">
        <f t="shared" si="1"/>
        <v>1</v>
      </c>
      <c r="M7" s="20">
        <f t="shared" si="1"/>
        <v>1</v>
      </c>
      <c r="N7" s="20">
        <f t="shared" si="1"/>
        <v>7</v>
      </c>
      <c r="O7" s="20">
        <f t="shared" si="1"/>
        <v>1</v>
      </c>
      <c r="P7" s="20">
        <f t="shared" si="1"/>
        <v>3</v>
      </c>
      <c r="Q7" s="20">
        <f t="shared" si="1"/>
        <v>3</v>
      </c>
      <c r="R7" s="20">
        <f t="shared" si="1"/>
        <v>1</v>
      </c>
      <c r="S7" s="20">
        <f t="shared" si="1"/>
        <v>10</v>
      </c>
      <c r="T7" s="20">
        <f t="shared" si="1"/>
        <v>2</v>
      </c>
      <c r="U7" s="20">
        <f t="shared" si="1"/>
        <v>1</v>
      </c>
      <c r="V7" s="20">
        <f t="shared" si="1"/>
        <v>1</v>
      </c>
      <c r="W7" s="20">
        <f t="shared" si="1"/>
        <v>1</v>
      </c>
      <c r="X7" s="20">
        <f t="shared" si="1"/>
        <v>1</v>
      </c>
      <c r="Y7" s="20">
        <f t="shared" si="1"/>
        <v>1</v>
      </c>
      <c r="Z7" s="20">
        <f t="shared" si="1"/>
        <v>1</v>
      </c>
      <c r="AA7" s="20">
        <f t="shared" si="1"/>
        <v>1</v>
      </c>
      <c r="AB7" s="20">
        <f t="shared" si="1"/>
        <v>1</v>
      </c>
      <c r="AC7" s="20">
        <f t="shared" si="1"/>
        <v>1</v>
      </c>
      <c r="AD7" s="20">
        <f t="shared" si="1"/>
        <v>1</v>
      </c>
      <c r="AE7" s="20">
        <f t="shared" si="1"/>
        <v>1</v>
      </c>
      <c r="AF7" s="20">
        <f t="shared" si="1"/>
        <v>1</v>
      </c>
    </row>
    <row r="8" spans="1:32" s="13" customFormat="1" x14ac:dyDescent="0.25">
      <c r="A8" s="9" t="s">
        <v>68</v>
      </c>
      <c r="B8" s="14">
        <f>COUNTA(C1:AF1)</f>
        <v>30</v>
      </c>
      <c r="C8" s="14"/>
      <c r="D8" s="14"/>
      <c r="E8" s="14"/>
      <c r="F8" s="14"/>
      <c r="G8" s="14"/>
      <c r="H8" s="14"/>
      <c r="I8" s="14"/>
      <c r="J8" s="14"/>
      <c r="K8" s="14"/>
      <c r="L8" s="14"/>
      <c r="M8" s="14"/>
      <c r="N8" s="14"/>
      <c r="O8" s="14"/>
      <c r="P8" s="14"/>
      <c r="Q8" s="14"/>
      <c r="R8" s="14"/>
      <c r="S8" s="14"/>
      <c r="T8" s="14"/>
      <c r="U8" s="14"/>
      <c r="V8" s="14"/>
      <c r="W8" s="14"/>
      <c r="X8" s="14"/>
      <c r="Y8" s="14"/>
      <c r="Z8" s="14"/>
      <c r="AA8" s="14"/>
      <c r="AB8" s="10"/>
      <c r="AC8" s="10"/>
      <c r="AD8" s="10"/>
      <c r="AE8" s="10"/>
      <c r="AF8" s="10"/>
    </row>
    <row r="9" spans="1:32" s="13" customFormat="1" x14ac:dyDescent="0.25">
      <c r="A9" s="9" t="s">
        <v>69</v>
      </c>
      <c r="B9" s="14">
        <f>COUNTIF(C7:AF7,"&gt;0")</f>
        <v>30</v>
      </c>
      <c r="C9" s="14"/>
      <c r="D9" s="14"/>
      <c r="E9" s="14"/>
      <c r="F9" s="14"/>
      <c r="G9" s="14"/>
      <c r="H9" s="14"/>
      <c r="I9" s="14"/>
      <c r="J9" s="14"/>
      <c r="K9" s="14"/>
      <c r="L9" s="14"/>
      <c r="M9" s="14"/>
      <c r="N9" s="14"/>
      <c r="O9" s="14"/>
      <c r="P9" s="14"/>
      <c r="Q9" s="14"/>
      <c r="R9" s="14"/>
      <c r="S9" s="14"/>
      <c r="T9" s="14"/>
      <c r="U9" s="14"/>
      <c r="V9" s="14"/>
      <c r="W9" s="14"/>
      <c r="X9" s="14"/>
      <c r="Y9" s="14"/>
      <c r="Z9" s="14"/>
      <c r="AA9" s="14"/>
      <c r="AB9" s="10"/>
      <c r="AC9" s="10"/>
      <c r="AD9" s="10"/>
      <c r="AE9" s="10"/>
      <c r="AF9" s="10"/>
    </row>
    <row r="10" spans="1:32" s="13" customFormat="1" x14ac:dyDescent="0.25"/>
    <row r="11" spans="1:32" s="13" customFormat="1" x14ac:dyDescent="0.25">
      <c r="A11" s="19" t="s">
        <v>258</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row>
    <row r="12" spans="1:32" s="13" customFormat="1" x14ac:dyDescent="0.25">
      <c r="A12" s="24" t="s">
        <v>25</v>
      </c>
      <c r="B12" s="13" t="s">
        <v>26</v>
      </c>
    </row>
    <row r="13" spans="1:32" s="13" customFormat="1" x14ac:dyDescent="0.25"/>
    <row r="14" spans="1:32" s="13" customFormat="1" x14ac:dyDescent="0.25">
      <c r="A14" s="19" t="s">
        <v>259</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row>
    <row r="15" spans="1:32" s="13" customFormat="1" x14ac:dyDescent="0.25">
      <c r="A15" t="s">
        <v>121</v>
      </c>
      <c r="B15" s="17" t="s">
        <v>122</v>
      </c>
      <c r="C15"/>
      <c r="D15"/>
      <c r="E15"/>
      <c r="F15"/>
      <c r="G15"/>
      <c r="H15"/>
      <c r="I15"/>
      <c r="J15"/>
      <c r="K15"/>
      <c r="L15"/>
      <c r="M15"/>
      <c r="N15"/>
      <c r="O15"/>
      <c r="P15"/>
      <c r="Q15"/>
      <c r="R15"/>
      <c r="S15"/>
      <c r="T15"/>
      <c r="U15"/>
      <c r="V15"/>
      <c r="W15"/>
      <c r="X15"/>
      <c r="Y15"/>
      <c r="Z15"/>
      <c r="AA15"/>
      <c r="AB15"/>
      <c r="AC15"/>
      <c r="AD15" t="s">
        <v>31</v>
      </c>
      <c r="AE15"/>
      <c r="AF15"/>
    </row>
    <row r="16" spans="1:32" s="13" customFormat="1" x14ac:dyDescent="0.25">
      <c r="A16" s="13" t="s">
        <v>123</v>
      </c>
      <c r="B16" s="13" t="s">
        <v>124</v>
      </c>
      <c r="C16"/>
      <c r="D16"/>
      <c r="E16"/>
      <c r="F16"/>
      <c r="G16"/>
      <c r="H16"/>
      <c r="I16"/>
      <c r="J16"/>
      <c r="K16"/>
      <c r="L16"/>
      <c r="M16"/>
      <c r="N16"/>
      <c r="O16"/>
      <c r="P16"/>
      <c r="Q16"/>
      <c r="R16"/>
      <c r="S16"/>
      <c r="T16"/>
      <c r="U16"/>
      <c r="V16"/>
      <c r="W16"/>
      <c r="X16"/>
      <c r="Y16"/>
      <c r="Z16"/>
      <c r="AA16"/>
      <c r="AB16"/>
      <c r="AC16"/>
      <c r="AD16"/>
      <c r="AE16"/>
      <c r="AF16"/>
    </row>
    <row r="17" spans="1:6" x14ac:dyDescent="0.25">
      <c r="A17" t="s">
        <v>125</v>
      </c>
      <c r="B17" t="s">
        <v>126</v>
      </c>
      <c r="F17" t="s">
        <v>31</v>
      </c>
    </row>
    <row r="18" spans="1:6" x14ac:dyDescent="0.25">
      <c r="A18" t="s">
        <v>127</v>
      </c>
      <c r="B18" s="18" t="s">
        <v>128</v>
      </c>
    </row>
    <row r="19" spans="1:6" x14ac:dyDescent="0.25">
      <c r="A19" t="s">
        <v>129</v>
      </c>
      <c r="B19" s="18" t="s">
        <v>130</v>
      </c>
    </row>
    <row r="20" spans="1:6" x14ac:dyDescent="0.25">
      <c r="A20" t="s">
        <v>131</v>
      </c>
      <c r="B20" t="s">
        <v>126</v>
      </c>
    </row>
    <row r="21" spans="1:6" x14ac:dyDescent="0.25">
      <c r="A21" t="s">
        <v>132</v>
      </c>
      <c r="B21" t="s">
        <v>126</v>
      </c>
    </row>
    <row r="22" spans="1:6" x14ac:dyDescent="0.25">
      <c r="A22" t="s">
        <v>133</v>
      </c>
      <c r="B22" s="18" t="s">
        <v>134</v>
      </c>
    </row>
    <row r="23" spans="1:6" x14ac:dyDescent="0.25">
      <c r="A23" t="s">
        <v>135</v>
      </c>
      <c r="B23" t="s">
        <v>136</v>
      </c>
    </row>
    <row r="24" spans="1:6" x14ac:dyDescent="0.25">
      <c r="A24" t="s">
        <v>137</v>
      </c>
      <c r="B24" s="18" t="s">
        <v>138</v>
      </c>
    </row>
    <row r="25" spans="1:6" x14ac:dyDescent="0.25">
      <c r="A25" t="s">
        <v>139</v>
      </c>
      <c r="B25" t="s">
        <v>126</v>
      </c>
    </row>
    <row r="26" spans="1:6" x14ac:dyDescent="0.25">
      <c r="A26" t="s">
        <v>140</v>
      </c>
      <c r="B26" t="s">
        <v>141</v>
      </c>
    </row>
    <row r="27" spans="1:6" x14ac:dyDescent="0.25">
      <c r="A27" t="s">
        <v>142</v>
      </c>
      <c r="B27" t="s">
        <v>126</v>
      </c>
    </row>
    <row r="28" spans="1:6" x14ac:dyDescent="0.25">
      <c r="A28" t="s">
        <v>143</v>
      </c>
      <c r="B28" s="18" t="s">
        <v>144</v>
      </c>
    </row>
    <row r="29" spans="1:6" x14ac:dyDescent="0.25">
      <c r="A29" t="s">
        <v>145</v>
      </c>
      <c r="B29" t="s">
        <v>126</v>
      </c>
    </row>
    <row r="30" spans="1:6" x14ac:dyDescent="0.25">
      <c r="A30" t="s">
        <v>146</v>
      </c>
      <c r="B30" s="18" t="s">
        <v>147</v>
      </c>
    </row>
    <row r="31" spans="1:6" x14ac:dyDescent="0.25">
      <c r="A31" t="s">
        <v>148</v>
      </c>
      <c r="B31" t="s">
        <v>149</v>
      </c>
    </row>
    <row r="32" spans="1:6" x14ac:dyDescent="0.25">
      <c r="A32" t="s">
        <v>150</v>
      </c>
      <c r="B32" t="s">
        <v>151</v>
      </c>
    </row>
    <row r="33" spans="1:23" x14ac:dyDescent="0.25">
      <c r="A33" t="s">
        <v>152</v>
      </c>
      <c r="B33" t="s">
        <v>126</v>
      </c>
    </row>
    <row r="34" spans="1:23" x14ac:dyDescent="0.25">
      <c r="A34" t="s">
        <v>153</v>
      </c>
      <c r="B34" t="s">
        <v>126</v>
      </c>
    </row>
    <row r="35" spans="1:23" x14ac:dyDescent="0.25">
      <c r="A35" t="s">
        <v>154</v>
      </c>
      <c r="B35" s="18" t="s">
        <v>155</v>
      </c>
    </row>
    <row r="36" spans="1:23" x14ac:dyDescent="0.25">
      <c r="A36" t="s">
        <v>156</v>
      </c>
      <c r="B36" t="s">
        <v>126</v>
      </c>
      <c r="W36" t="s">
        <v>31</v>
      </c>
    </row>
    <row r="37" spans="1:23" x14ac:dyDescent="0.25">
      <c r="A37" t="s">
        <v>157</v>
      </c>
      <c r="B37" t="s">
        <v>126</v>
      </c>
    </row>
    <row r="38" spans="1:23" x14ac:dyDescent="0.25">
      <c r="A38" t="s">
        <v>158</v>
      </c>
      <c r="B38" t="s">
        <v>126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795A3-BC9D-46A3-B6DE-B26176EC16D0}">
  <dimension ref="A1:S26"/>
  <sheetViews>
    <sheetView topLeftCell="A5" workbookViewId="0">
      <selection activeCell="A15" sqref="A15"/>
    </sheetView>
  </sheetViews>
  <sheetFormatPr defaultRowHeight="15" x14ac:dyDescent="0.25"/>
  <cols>
    <col min="1" max="1" width="41.42578125" customWidth="1"/>
    <col min="3" max="14" width="6.140625" customWidth="1"/>
    <col min="15" max="15" width="9.140625" style="13" customWidth="1"/>
    <col min="16" max="19" width="9.140625" style="13"/>
  </cols>
  <sheetData>
    <row r="1" spans="1:18" ht="174.75" customHeight="1" x14ac:dyDescent="0.25">
      <c r="A1" s="12"/>
      <c r="B1" s="11" t="s">
        <v>0</v>
      </c>
      <c r="C1" s="15" t="s">
        <v>159</v>
      </c>
      <c r="D1" s="15" t="s">
        <v>160</v>
      </c>
      <c r="E1" s="15" t="s">
        <v>161</v>
      </c>
      <c r="F1" s="15" t="s">
        <v>162</v>
      </c>
      <c r="G1" s="15" t="s">
        <v>163</v>
      </c>
      <c r="H1" s="15" t="s">
        <v>164</v>
      </c>
      <c r="I1" s="15" t="s">
        <v>165</v>
      </c>
      <c r="J1" s="15" t="s">
        <v>166</v>
      </c>
      <c r="K1" s="15" t="s">
        <v>167</v>
      </c>
      <c r="L1" s="15" t="s">
        <v>168</v>
      </c>
      <c r="M1" s="15" t="s">
        <v>169</v>
      </c>
      <c r="N1" s="15" t="s">
        <v>170</v>
      </c>
    </row>
    <row r="2" spans="1:18" x14ac:dyDescent="0.25">
      <c r="A2" s="5" t="s">
        <v>1</v>
      </c>
      <c r="B2" s="6"/>
      <c r="C2" s="6"/>
      <c r="D2" s="6"/>
      <c r="E2" s="6"/>
      <c r="F2" s="6"/>
      <c r="G2" s="6"/>
      <c r="H2" s="6"/>
      <c r="I2" s="6"/>
      <c r="J2" s="6"/>
      <c r="K2" s="6"/>
      <c r="L2" s="6"/>
      <c r="M2" s="6"/>
      <c r="N2" s="6"/>
    </row>
    <row r="3" spans="1:18" x14ac:dyDescent="0.25">
      <c r="A3" s="4" t="s">
        <v>3</v>
      </c>
      <c r="B3" s="28">
        <f>SUM(C3:N3)</f>
        <v>9</v>
      </c>
      <c r="C3" s="3">
        <v>1</v>
      </c>
      <c r="D3" s="3"/>
      <c r="E3" s="3">
        <v>1</v>
      </c>
      <c r="F3" s="3">
        <v>2</v>
      </c>
      <c r="G3" s="3"/>
      <c r="H3" s="3"/>
      <c r="I3" s="3">
        <v>1</v>
      </c>
      <c r="J3" s="3">
        <v>1</v>
      </c>
      <c r="K3" s="3">
        <v>1</v>
      </c>
      <c r="L3" s="3">
        <v>1</v>
      </c>
      <c r="M3" s="3">
        <v>1</v>
      </c>
      <c r="N3" s="3"/>
    </row>
    <row r="4" spans="1:18" x14ac:dyDescent="0.25">
      <c r="A4" s="4" t="s">
        <v>4</v>
      </c>
      <c r="B4" s="3">
        <f>SUM(C4:N4)</f>
        <v>3</v>
      </c>
      <c r="C4" s="3"/>
      <c r="D4" s="3">
        <v>1</v>
      </c>
      <c r="E4" s="3"/>
      <c r="F4" s="3">
        <v>1</v>
      </c>
      <c r="G4" s="3"/>
      <c r="H4" s="3"/>
      <c r="I4" s="3"/>
      <c r="J4" s="3"/>
      <c r="K4" s="3"/>
      <c r="L4" s="3"/>
      <c r="M4" s="3"/>
      <c r="N4" s="3">
        <v>1</v>
      </c>
    </row>
    <row r="5" spans="1:18" x14ac:dyDescent="0.25">
      <c r="A5" s="4" t="s">
        <v>6</v>
      </c>
      <c r="B5" s="3">
        <f>SUM(C5:N5)</f>
        <v>2</v>
      </c>
      <c r="C5" s="3"/>
      <c r="D5" s="3"/>
      <c r="E5" s="3"/>
      <c r="F5" s="3"/>
      <c r="G5" s="3">
        <v>1</v>
      </c>
      <c r="H5" s="3">
        <v>1</v>
      </c>
      <c r="I5" s="3"/>
      <c r="J5" s="3"/>
      <c r="K5" s="3"/>
      <c r="L5" s="3"/>
      <c r="M5" s="3"/>
      <c r="N5" s="3"/>
    </row>
    <row r="6" spans="1:18" s="13" customFormat="1" x14ac:dyDescent="0.25">
      <c r="A6" s="4" t="s">
        <v>8</v>
      </c>
      <c r="B6" s="3">
        <f>SUM(C6:N6)</f>
        <v>0</v>
      </c>
      <c r="C6" s="3"/>
      <c r="D6" s="3"/>
      <c r="E6" s="3"/>
      <c r="F6" s="3"/>
      <c r="G6" s="3"/>
      <c r="H6" s="3"/>
      <c r="I6" s="3"/>
      <c r="J6" s="3"/>
      <c r="K6" s="3"/>
      <c r="L6" s="3"/>
      <c r="M6" s="3"/>
      <c r="N6" s="3"/>
    </row>
    <row r="7" spans="1:18" s="13" customFormat="1" x14ac:dyDescent="0.25">
      <c r="A7" s="9" t="s">
        <v>67</v>
      </c>
      <c r="B7" s="14">
        <f>SUM(C7:AF7)</f>
        <v>14</v>
      </c>
      <c r="C7" s="20">
        <f>SUM(C3:C6)</f>
        <v>1</v>
      </c>
      <c r="D7" s="20">
        <f t="shared" ref="D7:N7" si="0">SUM(D3:D6)</f>
        <v>1</v>
      </c>
      <c r="E7" s="20">
        <f t="shared" si="0"/>
        <v>1</v>
      </c>
      <c r="F7" s="20">
        <f t="shared" si="0"/>
        <v>3</v>
      </c>
      <c r="G7" s="20">
        <f t="shared" si="0"/>
        <v>1</v>
      </c>
      <c r="H7" s="20">
        <f t="shared" si="0"/>
        <v>1</v>
      </c>
      <c r="I7" s="20">
        <f t="shared" si="0"/>
        <v>1</v>
      </c>
      <c r="J7" s="20">
        <f t="shared" si="0"/>
        <v>1</v>
      </c>
      <c r="K7" s="20">
        <f t="shared" si="0"/>
        <v>1</v>
      </c>
      <c r="L7" s="20">
        <f t="shared" si="0"/>
        <v>1</v>
      </c>
      <c r="M7" s="20">
        <f t="shared" si="0"/>
        <v>1</v>
      </c>
      <c r="N7" s="20">
        <f t="shared" si="0"/>
        <v>1</v>
      </c>
    </row>
    <row r="8" spans="1:18" s="13" customFormat="1" x14ac:dyDescent="0.25">
      <c r="A8" s="9" t="s">
        <v>68</v>
      </c>
      <c r="B8" s="14">
        <f>COUNTA(C1:N1)</f>
        <v>12</v>
      </c>
      <c r="C8" s="14"/>
      <c r="D8" s="14"/>
      <c r="E8" s="14"/>
      <c r="F8" s="14"/>
      <c r="G8" s="14"/>
      <c r="H8" s="14"/>
      <c r="I8" s="14"/>
      <c r="J8" s="14"/>
      <c r="K8" s="14"/>
      <c r="L8" s="14"/>
      <c r="M8" s="14"/>
      <c r="N8" s="14"/>
      <c r="R8" s="13" t="s">
        <v>31</v>
      </c>
    </row>
    <row r="9" spans="1:18" s="13" customFormat="1" x14ac:dyDescent="0.25">
      <c r="A9" s="9" t="s">
        <v>69</v>
      </c>
      <c r="B9" s="14">
        <f>COUNTIF(C7:AF7,"&gt;0")</f>
        <v>12</v>
      </c>
      <c r="C9" s="14"/>
      <c r="D9" s="14"/>
      <c r="E9" s="14"/>
      <c r="F9" s="14"/>
      <c r="G9" s="14"/>
      <c r="H9" s="14"/>
      <c r="I9" s="14"/>
      <c r="J9" s="14"/>
      <c r="K9" s="14"/>
      <c r="L9" s="14"/>
      <c r="M9" s="14"/>
      <c r="N9" s="14"/>
    </row>
    <row r="10" spans="1:18" s="13" customFormat="1" x14ac:dyDescent="0.25"/>
    <row r="11" spans="1:18" s="13" customFormat="1" x14ac:dyDescent="0.25">
      <c r="A11" s="19" t="s">
        <v>258</v>
      </c>
      <c r="B11" s="6"/>
      <c r="C11" s="6"/>
      <c r="D11" s="6"/>
      <c r="E11" s="6"/>
      <c r="F11" s="6"/>
      <c r="G11" s="6"/>
      <c r="H11" s="6"/>
      <c r="I11" s="6"/>
      <c r="J11" s="6"/>
      <c r="K11" s="6"/>
      <c r="L11" s="6"/>
      <c r="M11" s="6"/>
      <c r="N11" s="6"/>
    </row>
    <row r="12" spans="1:18" s="13" customFormat="1" x14ac:dyDescent="0.25">
      <c r="B12" s="17"/>
      <c r="C12" s="17"/>
    </row>
    <row r="13" spans="1:18" s="13" customFormat="1" x14ac:dyDescent="0.25">
      <c r="B13" s="17"/>
      <c r="C13" s="17"/>
    </row>
    <row r="14" spans="1:18" s="13" customFormat="1" x14ac:dyDescent="0.25">
      <c r="A14"/>
      <c r="B14" s="18"/>
      <c r="C14" s="18"/>
      <c r="D14"/>
      <c r="E14"/>
      <c r="F14"/>
      <c r="G14"/>
      <c r="H14"/>
      <c r="I14"/>
      <c r="J14"/>
      <c r="K14"/>
      <c r="L14"/>
      <c r="M14"/>
      <c r="N14"/>
    </row>
    <row r="15" spans="1:18" s="13" customFormat="1" x14ac:dyDescent="0.25">
      <c r="A15" s="19" t="s">
        <v>259</v>
      </c>
      <c r="B15" s="6"/>
      <c r="C15" s="6"/>
      <c r="D15" s="6"/>
      <c r="E15" s="6"/>
      <c r="F15" s="6"/>
      <c r="G15" s="6"/>
      <c r="H15" s="6"/>
      <c r="I15" s="6"/>
      <c r="J15" s="6"/>
      <c r="K15" s="6"/>
      <c r="L15" s="6"/>
      <c r="M15" s="6"/>
      <c r="N15" s="6"/>
    </row>
    <row r="16" spans="1:18" s="13" customFormat="1" x14ac:dyDescent="0.25">
      <c r="A16" s="33" t="s">
        <v>159</v>
      </c>
      <c r="B16" s="18" t="s">
        <v>171</v>
      </c>
      <c r="C16" s="18"/>
      <c r="D16"/>
      <c r="E16"/>
      <c r="F16"/>
      <c r="G16"/>
      <c r="H16"/>
      <c r="I16"/>
      <c r="J16"/>
      <c r="K16"/>
      <c r="L16"/>
      <c r="M16"/>
      <c r="N16"/>
    </row>
    <row r="17" spans="1:14" s="13" customFormat="1" x14ac:dyDescent="0.25">
      <c r="A17" s="33" t="s">
        <v>161</v>
      </c>
      <c r="B17" s="18" t="s">
        <v>172</v>
      </c>
      <c r="C17" s="18"/>
      <c r="D17"/>
      <c r="E17"/>
      <c r="F17"/>
      <c r="G17"/>
      <c r="H17"/>
      <c r="I17"/>
      <c r="J17"/>
      <c r="K17"/>
      <c r="L17"/>
      <c r="M17"/>
      <c r="N17"/>
    </row>
    <row r="18" spans="1:14" x14ac:dyDescent="0.25">
      <c r="A18" s="33" t="s">
        <v>162</v>
      </c>
      <c r="B18" s="18" t="s">
        <v>173</v>
      </c>
      <c r="C18" s="18"/>
    </row>
    <row r="19" spans="1:14" x14ac:dyDescent="0.25">
      <c r="A19" s="33" t="s">
        <v>165</v>
      </c>
      <c r="B19" s="18" t="s">
        <v>174</v>
      </c>
      <c r="C19" s="18"/>
    </row>
    <row r="20" spans="1:14" x14ac:dyDescent="0.25">
      <c r="A20" s="36" t="s">
        <v>166</v>
      </c>
      <c r="B20" t="s">
        <v>175</v>
      </c>
      <c r="C20" s="18"/>
    </row>
    <row r="21" spans="1:14" x14ac:dyDescent="0.25">
      <c r="A21" s="35" t="s">
        <v>167</v>
      </c>
      <c r="B21" s="18" t="s">
        <v>176</v>
      </c>
      <c r="C21" s="18"/>
    </row>
    <row r="22" spans="1:14" x14ac:dyDescent="0.25">
      <c r="A22" s="33" t="s">
        <v>168</v>
      </c>
      <c r="B22" s="18" t="s">
        <v>177</v>
      </c>
      <c r="C22" s="18"/>
    </row>
    <row r="23" spans="1:14" x14ac:dyDescent="0.25">
      <c r="A23" s="33" t="s">
        <v>169</v>
      </c>
      <c r="B23" s="18" t="s">
        <v>177</v>
      </c>
      <c r="C23" s="18"/>
    </row>
    <row r="24" spans="1:14" x14ac:dyDescent="0.25">
      <c r="B24" s="18"/>
      <c r="C24" s="18"/>
    </row>
    <row r="25" spans="1:14" x14ac:dyDescent="0.25">
      <c r="B25" s="18"/>
      <c r="C25" s="18"/>
    </row>
    <row r="26" spans="1:14" x14ac:dyDescent="0.25">
      <c r="B26" s="18"/>
      <c r="C26" s="1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7F592-3DD8-415F-BFBE-A5005D45213A}">
  <dimension ref="A1:AR54"/>
  <sheetViews>
    <sheetView workbookViewId="0">
      <selection activeCell="L1" sqref="L1"/>
    </sheetView>
  </sheetViews>
  <sheetFormatPr defaultRowHeight="15" x14ac:dyDescent="0.25"/>
  <cols>
    <col min="1" max="1" width="41.42578125" customWidth="1"/>
    <col min="2" max="2" width="20.85546875" customWidth="1"/>
    <col min="3" max="39" width="6.140625" customWidth="1"/>
    <col min="40" max="40" width="9.140625" style="13" customWidth="1"/>
    <col min="41" max="44" width="9.140625" style="13"/>
  </cols>
  <sheetData>
    <row r="1" spans="1:39" ht="174.75" customHeight="1" x14ac:dyDescent="0.25">
      <c r="A1" s="12"/>
      <c r="B1" s="11" t="s">
        <v>0</v>
      </c>
      <c r="C1" s="22" t="s">
        <v>178</v>
      </c>
      <c r="D1" s="22" t="s">
        <v>179</v>
      </c>
      <c r="E1" s="22" t="s">
        <v>180</v>
      </c>
      <c r="F1" s="22" t="s">
        <v>181</v>
      </c>
      <c r="G1" s="22" t="s">
        <v>182</v>
      </c>
      <c r="H1" s="22" t="s">
        <v>183</v>
      </c>
      <c r="I1" s="22" t="s">
        <v>184</v>
      </c>
      <c r="J1" s="22" t="s">
        <v>185</v>
      </c>
      <c r="K1" s="22" t="s">
        <v>186</v>
      </c>
      <c r="L1" s="22" t="s">
        <v>187</v>
      </c>
      <c r="M1" s="22" t="s">
        <v>188</v>
      </c>
      <c r="N1" s="22" t="s">
        <v>189</v>
      </c>
      <c r="O1" s="22" t="s">
        <v>190</v>
      </c>
      <c r="P1" s="22" t="s">
        <v>191</v>
      </c>
      <c r="Q1" s="22" t="s">
        <v>192</v>
      </c>
      <c r="R1" s="22" t="s">
        <v>193</v>
      </c>
      <c r="S1" s="22" t="s">
        <v>194</v>
      </c>
      <c r="T1" s="22" t="s">
        <v>195</v>
      </c>
      <c r="U1" s="22" t="s">
        <v>196</v>
      </c>
      <c r="V1" s="22" t="s">
        <v>197</v>
      </c>
      <c r="W1" s="22" t="s">
        <v>198</v>
      </c>
      <c r="X1" s="22" t="s">
        <v>199</v>
      </c>
      <c r="Y1" s="22" t="s">
        <v>200</v>
      </c>
      <c r="Z1" s="22" t="s">
        <v>201</v>
      </c>
      <c r="AA1" s="22" t="s">
        <v>202</v>
      </c>
      <c r="AB1" s="22" t="s">
        <v>203</v>
      </c>
      <c r="AC1" s="22" t="s">
        <v>204</v>
      </c>
      <c r="AD1" s="22" t="s">
        <v>205</v>
      </c>
      <c r="AE1" s="22" t="s">
        <v>206</v>
      </c>
      <c r="AF1" s="22" t="s">
        <v>207</v>
      </c>
      <c r="AG1" s="22" t="s">
        <v>208</v>
      </c>
      <c r="AH1" s="22" t="s">
        <v>209</v>
      </c>
      <c r="AI1" s="22" t="s">
        <v>210</v>
      </c>
      <c r="AJ1" s="22" t="s">
        <v>211</v>
      </c>
      <c r="AK1" s="22" t="s">
        <v>212</v>
      </c>
      <c r="AL1" s="22" t="s">
        <v>213</v>
      </c>
      <c r="AM1" s="22" t="s">
        <v>214</v>
      </c>
    </row>
    <row r="2" spans="1:39" x14ac:dyDescent="0.25">
      <c r="A2" s="5"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7"/>
      <c r="AJ2" s="8"/>
      <c r="AK2" s="8"/>
      <c r="AL2" s="8"/>
      <c r="AM2" s="8"/>
    </row>
    <row r="3" spans="1:39" x14ac:dyDescent="0.25">
      <c r="A3" s="4" t="s">
        <v>3</v>
      </c>
      <c r="B3" s="28">
        <f>SUM(C3:AM3)</f>
        <v>48</v>
      </c>
      <c r="C3" s="3">
        <v>1</v>
      </c>
      <c r="D3" s="3">
        <v>1</v>
      </c>
      <c r="E3" s="3">
        <v>1</v>
      </c>
      <c r="F3" s="3">
        <v>1</v>
      </c>
      <c r="G3" s="3"/>
      <c r="H3" s="3">
        <v>1</v>
      </c>
      <c r="I3" s="3">
        <v>1</v>
      </c>
      <c r="J3" s="3">
        <v>1</v>
      </c>
      <c r="K3" s="3">
        <v>1</v>
      </c>
      <c r="L3" s="3">
        <v>2</v>
      </c>
      <c r="M3" s="3">
        <v>1</v>
      </c>
      <c r="N3" s="3"/>
      <c r="O3" s="3">
        <v>4</v>
      </c>
      <c r="P3" s="3"/>
      <c r="Q3" s="3">
        <v>1</v>
      </c>
      <c r="R3" s="3">
        <v>1</v>
      </c>
      <c r="S3" s="3"/>
      <c r="T3" s="3">
        <v>1</v>
      </c>
      <c r="U3" s="3">
        <v>1</v>
      </c>
      <c r="V3" s="3">
        <v>1</v>
      </c>
      <c r="W3" s="3">
        <v>2</v>
      </c>
      <c r="X3" s="3">
        <v>1</v>
      </c>
      <c r="Y3" s="3">
        <v>1</v>
      </c>
      <c r="Z3" s="3">
        <v>1</v>
      </c>
      <c r="AA3" s="3">
        <v>4</v>
      </c>
      <c r="AB3" s="3">
        <v>1</v>
      </c>
      <c r="AC3" s="3"/>
      <c r="AD3" s="3">
        <v>1</v>
      </c>
      <c r="AE3" s="3">
        <v>1</v>
      </c>
      <c r="AF3" s="3">
        <v>1</v>
      </c>
      <c r="AG3" s="3"/>
      <c r="AH3" s="3">
        <v>1</v>
      </c>
      <c r="AI3" s="2"/>
      <c r="AJ3" s="3">
        <v>1</v>
      </c>
      <c r="AK3" s="3">
        <v>1</v>
      </c>
      <c r="AL3" s="3">
        <v>11</v>
      </c>
      <c r="AM3" s="3">
        <v>1</v>
      </c>
    </row>
    <row r="4" spans="1:39" x14ac:dyDescent="0.25">
      <c r="A4" s="4" t="s">
        <v>4</v>
      </c>
      <c r="B4" s="3">
        <f>SUM(C4:AM4)</f>
        <v>3</v>
      </c>
      <c r="C4" s="3"/>
      <c r="D4" s="3"/>
      <c r="E4" s="3"/>
      <c r="F4" s="3"/>
      <c r="G4" s="3"/>
      <c r="H4" s="3"/>
      <c r="I4" s="3"/>
      <c r="J4" s="3"/>
      <c r="K4" s="3"/>
      <c r="L4" s="3"/>
      <c r="M4" s="3"/>
      <c r="N4" s="3"/>
      <c r="O4" s="3"/>
      <c r="P4" s="3"/>
      <c r="Q4" s="3"/>
      <c r="R4" s="3"/>
      <c r="S4" s="3"/>
      <c r="T4" s="3"/>
      <c r="U4" s="3"/>
      <c r="V4" s="3"/>
      <c r="W4" s="3"/>
      <c r="X4" s="3"/>
      <c r="Y4" s="3"/>
      <c r="Z4" s="3"/>
      <c r="AA4" s="3">
        <v>1</v>
      </c>
      <c r="AB4" s="3"/>
      <c r="AC4" s="3"/>
      <c r="AD4" s="3"/>
      <c r="AE4" s="3"/>
      <c r="AF4" s="3"/>
      <c r="AG4" s="3"/>
      <c r="AH4" s="3"/>
      <c r="AI4" s="2"/>
      <c r="AJ4" s="3"/>
      <c r="AK4" s="3"/>
      <c r="AL4" s="3">
        <v>2</v>
      </c>
      <c r="AM4" s="3"/>
    </row>
    <row r="5" spans="1:39" x14ac:dyDescent="0.25">
      <c r="A5" s="4" t="s">
        <v>6</v>
      </c>
      <c r="B5" s="3">
        <f>SUM(C5:AM5)</f>
        <v>16</v>
      </c>
      <c r="C5" s="3"/>
      <c r="D5" s="3"/>
      <c r="E5" s="3"/>
      <c r="F5" s="3"/>
      <c r="G5" s="3">
        <v>1</v>
      </c>
      <c r="H5" s="3"/>
      <c r="I5" s="3"/>
      <c r="J5" s="3"/>
      <c r="K5" s="3"/>
      <c r="L5" s="3"/>
      <c r="M5" s="3"/>
      <c r="N5" s="3"/>
      <c r="O5" s="3"/>
      <c r="P5" s="3">
        <v>1</v>
      </c>
      <c r="Q5" s="3"/>
      <c r="R5" s="3"/>
      <c r="S5" s="3"/>
      <c r="T5" s="3"/>
      <c r="U5" s="3"/>
      <c r="V5" s="3"/>
      <c r="W5" s="3"/>
      <c r="X5" s="3">
        <v>1</v>
      </c>
      <c r="Y5" s="3">
        <v>1</v>
      </c>
      <c r="Z5" s="3"/>
      <c r="AA5" s="3"/>
      <c r="AB5" s="3"/>
      <c r="AC5" s="3"/>
      <c r="AD5" s="3"/>
      <c r="AE5" s="3"/>
      <c r="AF5" s="3"/>
      <c r="AG5" s="3">
        <v>1</v>
      </c>
      <c r="AH5" s="3"/>
      <c r="AI5" s="2"/>
      <c r="AJ5" s="3"/>
      <c r="AK5" s="3"/>
      <c r="AL5" s="3">
        <v>11</v>
      </c>
      <c r="AM5" s="3"/>
    </row>
    <row r="6" spans="1:39" s="13" customFormat="1" x14ac:dyDescent="0.25">
      <c r="A6" s="4" t="s">
        <v>8</v>
      </c>
      <c r="B6" s="28">
        <f>SUM(C6:AM6)</f>
        <v>11</v>
      </c>
      <c r="C6" s="3"/>
      <c r="D6" s="3"/>
      <c r="E6" s="3"/>
      <c r="F6" s="3"/>
      <c r="G6" s="3"/>
      <c r="H6" s="3"/>
      <c r="I6" s="3"/>
      <c r="J6" s="3"/>
      <c r="K6" s="3"/>
      <c r="L6" s="3">
        <v>1</v>
      </c>
      <c r="M6" s="3"/>
      <c r="N6" s="3"/>
      <c r="O6" s="3"/>
      <c r="P6" s="3"/>
      <c r="Q6" s="3"/>
      <c r="R6" s="3"/>
      <c r="S6" s="3">
        <v>1</v>
      </c>
      <c r="T6" s="3"/>
      <c r="U6" s="3"/>
      <c r="V6" s="3"/>
      <c r="W6" s="3"/>
      <c r="X6" s="3"/>
      <c r="Y6" s="3">
        <v>2</v>
      </c>
      <c r="Z6" s="3"/>
      <c r="AA6" s="3"/>
      <c r="AB6" s="3"/>
      <c r="AC6" s="3">
        <v>3</v>
      </c>
      <c r="AD6" s="3"/>
      <c r="AE6" s="3"/>
      <c r="AF6" s="3"/>
      <c r="AG6" s="3"/>
      <c r="AH6" s="3"/>
      <c r="AI6" s="26">
        <v>1</v>
      </c>
      <c r="AJ6" s="3"/>
      <c r="AK6" s="3"/>
      <c r="AL6" s="3">
        <v>3</v>
      </c>
      <c r="AM6" s="3"/>
    </row>
    <row r="7" spans="1:39" s="13" customFormat="1" x14ac:dyDescent="0.25">
      <c r="A7" s="9" t="s">
        <v>67</v>
      </c>
      <c r="B7" s="14">
        <f>SUM(C7:AM7)</f>
        <v>78</v>
      </c>
      <c r="C7" s="20">
        <f>SUM(C3:C6)</f>
        <v>1</v>
      </c>
      <c r="D7" s="20">
        <f t="shared" ref="D7:AM7" si="0">SUM(D3:D6)</f>
        <v>1</v>
      </c>
      <c r="E7" s="20">
        <f t="shared" si="0"/>
        <v>1</v>
      </c>
      <c r="F7" s="20">
        <f t="shared" si="0"/>
        <v>1</v>
      </c>
      <c r="G7" s="20">
        <f t="shared" si="0"/>
        <v>1</v>
      </c>
      <c r="H7" s="20">
        <f t="shared" si="0"/>
        <v>1</v>
      </c>
      <c r="I7" s="20">
        <f t="shared" si="0"/>
        <v>1</v>
      </c>
      <c r="J7" s="20">
        <f t="shared" si="0"/>
        <v>1</v>
      </c>
      <c r="K7" s="20">
        <f t="shared" si="0"/>
        <v>1</v>
      </c>
      <c r="L7" s="20">
        <f t="shared" si="0"/>
        <v>3</v>
      </c>
      <c r="M7" s="20">
        <f t="shared" si="0"/>
        <v>1</v>
      </c>
      <c r="N7" s="20">
        <f t="shared" si="0"/>
        <v>0</v>
      </c>
      <c r="O7" s="20">
        <f t="shared" si="0"/>
        <v>4</v>
      </c>
      <c r="P7" s="20">
        <f t="shared" si="0"/>
        <v>1</v>
      </c>
      <c r="Q7" s="20">
        <f t="shared" si="0"/>
        <v>1</v>
      </c>
      <c r="R7" s="20">
        <f t="shared" si="0"/>
        <v>1</v>
      </c>
      <c r="S7" s="20">
        <f t="shared" si="0"/>
        <v>1</v>
      </c>
      <c r="T7" s="20">
        <f t="shared" si="0"/>
        <v>1</v>
      </c>
      <c r="U7" s="20">
        <f t="shared" si="0"/>
        <v>1</v>
      </c>
      <c r="V7" s="20">
        <f t="shared" si="0"/>
        <v>1</v>
      </c>
      <c r="W7" s="20">
        <f t="shared" si="0"/>
        <v>2</v>
      </c>
      <c r="X7" s="20">
        <f t="shared" ref="X7" si="1">SUM(X3:X6)</f>
        <v>2</v>
      </c>
      <c r="Y7" s="20">
        <f t="shared" ref="Y7" si="2">SUM(Y3:Y6)</f>
        <v>4</v>
      </c>
      <c r="Z7" s="20">
        <f t="shared" ref="Z7" si="3">SUM(Z3:Z6)</f>
        <v>1</v>
      </c>
      <c r="AA7" s="20">
        <f t="shared" ref="AA7" si="4">SUM(AA3:AA6)</f>
        <v>5</v>
      </c>
      <c r="AB7" s="20">
        <f t="shared" ref="AB7" si="5">SUM(AB3:AB6)</f>
        <v>1</v>
      </c>
      <c r="AC7" s="20">
        <f t="shared" ref="AC7" si="6">SUM(AC3:AC6)</f>
        <v>3</v>
      </c>
      <c r="AD7" s="20">
        <f t="shared" ref="AD7" si="7">SUM(AD3:AD6)</f>
        <v>1</v>
      </c>
      <c r="AE7" s="20">
        <f t="shared" si="0"/>
        <v>1</v>
      </c>
      <c r="AF7" s="20">
        <f t="shared" si="0"/>
        <v>1</v>
      </c>
      <c r="AG7" s="20">
        <f t="shared" si="0"/>
        <v>1</v>
      </c>
      <c r="AH7" s="20">
        <f t="shared" si="0"/>
        <v>1</v>
      </c>
      <c r="AI7" s="20">
        <f t="shared" si="0"/>
        <v>1</v>
      </c>
      <c r="AJ7" s="20">
        <f t="shared" si="0"/>
        <v>1</v>
      </c>
      <c r="AK7" s="20">
        <f t="shared" si="0"/>
        <v>1</v>
      </c>
      <c r="AL7" s="20">
        <f t="shared" si="0"/>
        <v>27</v>
      </c>
      <c r="AM7" s="20">
        <f t="shared" si="0"/>
        <v>1</v>
      </c>
    </row>
    <row r="8" spans="1:39" s="13" customFormat="1" x14ac:dyDescent="0.25">
      <c r="A8" s="9" t="s">
        <v>68</v>
      </c>
      <c r="B8" s="14">
        <f>COUNTA(C1:AM1)</f>
        <v>37</v>
      </c>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0"/>
      <c r="AJ8" s="10"/>
      <c r="AK8" s="10"/>
      <c r="AL8" s="10"/>
      <c r="AM8" s="10"/>
    </row>
    <row r="9" spans="1:39" s="13" customFormat="1" x14ac:dyDescent="0.25">
      <c r="A9" s="9" t="s">
        <v>69</v>
      </c>
      <c r="B9" s="14">
        <f>COUNTIF(C7:AM7,"&gt;0")</f>
        <v>36</v>
      </c>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0"/>
      <c r="AJ9" s="10"/>
      <c r="AK9" s="10"/>
      <c r="AL9" s="10"/>
      <c r="AM9" s="10"/>
    </row>
    <row r="10" spans="1:39" s="13" customFormat="1" x14ac:dyDescent="0.25"/>
    <row r="11" spans="1:39" s="13" customFormat="1" x14ac:dyDescent="0.25">
      <c r="A11" s="19" t="s">
        <v>258</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row>
    <row r="12" spans="1:39" s="17" customFormat="1" ht="27.75" customHeight="1" x14ac:dyDescent="0.25">
      <c r="A12" s="31" t="s">
        <v>27</v>
      </c>
      <c r="B12" s="17" t="s">
        <v>28</v>
      </c>
    </row>
    <row r="13" spans="1:39" s="17" customFormat="1" ht="27.75" customHeight="1" x14ac:dyDescent="0.25">
      <c r="A13" s="17" t="s">
        <v>29</v>
      </c>
      <c r="B13" s="17" t="s">
        <v>30</v>
      </c>
    </row>
    <row r="14" spans="1:39" s="17" customFormat="1" ht="27.75" customHeight="1" x14ac:dyDescent="0.25">
      <c r="A14" s="18" t="s">
        <v>32</v>
      </c>
      <c r="B14" s="18" t="s">
        <v>33</v>
      </c>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7" customFormat="1" ht="27.75" customHeight="1" x14ac:dyDescent="0.25">
      <c r="A15" s="18" t="s">
        <v>34</v>
      </c>
      <c r="B15" s="18" t="s">
        <v>35</v>
      </c>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7" customFormat="1" ht="27.75" customHeight="1" x14ac:dyDescent="0.25">
      <c r="A16" s="32" t="s">
        <v>36</v>
      </c>
      <c r="B16" s="18" t="s">
        <v>37</v>
      </c>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44" s="18" customFormat="1" ht="27.75" customHeight="1" x14ac:dyDescent="0.25">
      <c r="A17" s="32" t="s">
        <v>38</v>
      </c>
      <c r="B17" s="18" t="s">
        <v>39</v>
      </c>
      <c r="AN17" s="17"/>
      <c r="AO17" s="17"/>
      <c r="AP17" s="17"/>
      <c r="AQ17" s="17"/>
      <c r="AR17" s="17"/>
    </row>
    <row r="18" spans="1:44" s="18" customFormat="1" ht="27.75" customHeight="1" x14ac:dyDescent="0.25">
      <c r="A18" s="32" t="s">
        <v>40</v>
      </c>
      <c r="B18" s="18" t="s">
        <v>41</v>
      </c>
      <c r="AN18" s="17"/>
      <c r="AO18" s="17"/>
      <c r="AP18" s="17"/>
      <c r="AQ18" s="17"/>
      <c r="AR18" s="17"/>
    </row>
    <row r="19" spans="1:44" s="18" customFormat="1" ht="27.75" customHeight="1" x14ac:dyDescent="0.25">
      <c r="A19" s="32" t="s">
        <v>42</v>
      </c>
      <c r="B19" s="27" t="s">
        <v>43</v>
      </c>
      <c r="AN19" s="17"/>
      <c r="AO19" s="17"/>
      <c r="AP19" s="17"/>
      <c r="AQ19" s="17"/>
      <c r="AR19" s="17"/>
    </row>
    <row r="20" spans="1:44" s="18" customFormat="1" ht="27.75" customHeight="1" x14ac:dyDescent="0.25">
      <c r="A20" s="32" t="s">
        <v>44</v>
      </c>
      <c r="B20" s="18" t="s">
        <v>45</v>
      </c>
      <c r="AN20" s="17"/>
      <c r="AO20" s="17"/>
      <c r="AP20" s="17"/>
      <c r="AQ20" s="17"/>
      <c r="AR20" s="17"/>
    </row>
    <row r="21" spans="1:44" s="18" customFormat="1" ht="27.75" customHeight="1" x14ac:dyDescent="0.25">
      <c r="A21" s="32" t="s">
        <v>46</v>
      </c>
      <c r="B21" s="18" t="s">
        <v>47</v>
      </c>
      <c r="AN21" s="17"/>
      <c r="AO21" s="17"/>
      <c r="AP21" s="17"/>
      <c r="AQ21" s="17"/>
      <c r="AR21" s="17"/>
    </row>
    <row r="22" spans="1:44" s="18" customFormat="1" ht="27.75" customHeight="1" x14ac:dyDescent="0.25">
      <c r="A22" s="32" t="s">
        <v>48</v>
      </c>
      <c r="B22" s="18" t="s">
        <v>49</v>
      </c>
      <c r="AN22" s="17"/>
      <c r="AO22" s="17"/>
      <c r="AP22" s="17"/>
      <c r="AQ22" s="17"/>
      <c r="AR22" s="17"/>
    </row>
    <row r="23" spans="1:44" x14ac:dyDescent="0.25">
      <c r="A23" s="21"/>
    </row>
    <row r="24" spans="1:44" x14ac:dyDescent="0.25">
      <c r="A24" s="19" t="s">
        <v>259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row>
    <row r="25" spans="1:44" x14ac:dyDescent="0.25">
      <c r="A25" s="32" t="s">
        <v>178</v>
      </c>
      <c r="B25" s="18" t="s">
        <v>215</v>
      </c>
    </row>
    <row r="26" spans="1:44" x14ac:dyDescent="0.25">
      <c r="A26" s="32" t="s">
        <v>179</v>
      </c>
      <c r="B26" t="s">
        <v>216</v>
      </c>
    </row>
    <row r="27" spans="1:44" x14ac:dyDescent="0.25">
      <c r="A27" s="32" t="s">
        <v>180</v>
      </c>
      <c r="B27" t="s">
        <v>217</v>
      </c>
    </row>
    <row r="28" spans="1:44" x14ac:dyDescent="0.25">
      <c r="A28" s="32" t="s">
        <v>181</v>
      </c>
      <c r="B28" t="s">
        <v>218</v>
      </c>
    </row>
    <row r="29" spans="1:44" x14ac:dyDescent="0.25">
      <c r="A29" s="32" t="s">
        <v>183</v>
      </c>
      <c r="B29" t="s">
        <v>219</v>
      </c>
    </row>
    <row r="30" spans="1:44" x14ac:dyDescent="0.25">
      <c r="A30" s="32" t="s">
        <v>184</v>
      </c>
      <c r="B30" t="s">
        <v>220</v>
      </c>
    </row>
    <row r="31" spans="1:44" x14ac:dyDescent="0.25">
      <c r="A31" s="32" t="s">
        <v>185</v>
      </c>
      <c r="B31" t="s">
        <v>220</v>
      </c>
    </row>
    <row r="32" spans="1:44" x14ac:dyDescent="0.25">
      <c r="A32" s="32" t="s">
        <v>186</v>
      </c>
      <c r="B32" t="s">
        <v>221</v>
      </c>
    </row>
    <row r="33" spans="1:2" x14ac:dyDescent="0.25">
      <c r="A33" s="32" t="s">
        <v>187</v>
      </c>
      <c r="B33" s="34" t="s">
        <v>222</v>
      </c>
    </row>
    <row r="34" spans="1:2" x14ac:dyDescent="0.25">
      <c r="A34" s="32" t="s">
        <v>188</v>
      </c>
      <c r="B34" s="34" t="s">
        <v>222</v>
      </c>
    </row>
    <row r="35" spans="1:2" x14ac:dyDescent="0.25">
      <c r="A35" s="21" t="s">
        <v>190</v>
      </c>
      <c r="B35" t="s">
        <v>223</v>
      </c>
    </row>
    <row r="36" spans="1:2" x14ac:dyDescent="0.25">
      <c r="A36" s="21" t="s">
        <v>192</v>
      </c>
      <c r="B36" s="34" t="s">
        <v>222</v>
      </c>
    </row>
    <row r="37" spans="1:2" x14ac:dyDescent="0.25">
      <c r="A37" t="s">
        <v>193</v>
      </c>
      <c r="B37" s="37" t="s">
        <v>224</v>
      </c>
    </row>
    <row r="38" spans="1:2" x14ac:dyDescent="0.25">
      <c r="A38" s="32" t="s">
        <v>195</v>
      </c>
      <c r="B38" s="34" t="s">
        <v>222</v>
      </c>
    </row>
    <row r="39" spans="1:2" x14ac:dyDescent="0.25">
      <c r="A39" s="32" t="s">
        <v>196</v>
      </c>
      <c r="B39" s="37" t="s">
        <v>225</v>
      </c>
    </row>
    <row r="40" spans="1:2" x14ac:dyDescent="0.25">
      <c r="A40" s="32" t="s">
        <v>197</v>
      </c>
      <c r="B40" s="34" t="s">
        <v>222</v>
      </c>
    </row>
    <row r="41" spans="1:2" x14ac:dyDescent="0.25">
      <c r="A41" s="32" t="s">
        <v>198</v>
      </c>
      <c r="B41" s="37" t="s">
        <v>226</v>
      </c>
    </row>
    <row r="42" spans="1:2" x14ac:dyDescent="0.25">
      <c r="A42" s="32" t="s">
        <v>199</v>
      </c>
      <c r="B42" s="18" t="s">
        <v>227</v>
      </c>
    </row>
    <row r="43" spans="1:2" x14ac:dyDescent="0.25">
      <c r="A43" s="32" t="s">
        <v>200</v>
      </c>
      <c r="B43" t="s">
        <v>228</v>
      </c>
    </row>
    <row r="44" spans="1:2" x14ac:dyDescent="0.25">
      <c r="A44" s="32" t="s">
        <v>201</v>
      </c>
      <c r="B44" s="34" t="s">
        <v>229</v>
      </c>
    </row>
    <row r="45" spans="1:2" x14ac:dyDescent="0.25">
      <c r="A45" s="32" t="s">
        <v>202</v>
      </c>
      <c r="B45" t="s">
        <v>228</v>
      </c>
    </row>
    <row r="46" spans="1:2" x14ac:dyDescent="0.25">
      <c r="A46" s="32" t="s">
        <v>203</v>
      </c>
      <c r="B46" t="s">
        <v>230</v>
      </c>
    </row>
    <row r="47" spans="1:2" x14ac:dyDescent="0.25">
      <c r="A47" s="32" t="s">
        <v>205</v>
      </c>
      <c r="B47" s="34" t="s">
        <v>222</v>
      </c>
    </row>
    <row r="48" spans="1:2" x14ac:dyDescent="0.25">
      <c r="A48" s="32" t="s">
        <v>206</v>
      </c>
      <c r="B48" t="s">
        <v>231</v>
      </c>
    </row>
    <row r="49" spans="1:2" x14ac:dyDescent="0.25">
      <c r="A49" s="32" t="s">
        <v>207</v>
      </c>
      <c r="B49" s="34" t="s">
        <v>222</v>
      </c>
    </row>
    <row r="50" spans="1:2" x14ac:dyDescent="0.25">
      <c r="A50" s="32" t="s">
        <v>209</v>
      </c>
      <c r="B50" s="18" t="s">
        <v>232</v>
      </c>
    </row>
    <row r="51" spans="1:2" x14ac:dyDescent="0.25">
      <c r="A51" s="32" t="s">
        <v>211</v>
      </c>
      <c r="B51" s="34" t="s">
        <v>222</v>
      </c>
    </row>
    <row r="52" spans="1:2" x14ac:dyDescent="0.25">
      <c r="A52" s="32" t="s">
        <v>212</v>
      </c>
      <c r="B52" t="s">
        <v>233</v>
      </c>
    </row>
    <row r="53" spans="1:2" x14ac:dyDescent="0.25">
      <c r="A53" s="32" t="s">
        <v>213</v>
      </c>
      <c r="B53" t="s">
        <v>234</v>
      </c>
    </row>
    <row r="54" spans="1:2" x14ac:dyDescent="0.25">
      <c r="A54" s="32" t="s">
        <v>214</v>
      </c>
      <c r="B54" t="s">
        <v>235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00296-BC5B-41D7-8A83-1BEC2FDF09BC}">
  <dimension ref="A1:H127"/>
  <sheetViews>
    <sheetView topLeftCell="C1" workbookViewId="0">
      <selection activeCell="E2" sqref="E2"/>
    </sheetView>
  </sheetViews>
  <sheetFormatPr defaultColWidth="31.5703125" defaultRowHeight="15" x14ac:dyDescent="0.25"/>
  <cols>
    <col min="1" max="3" width="31.5703125" style="37"/>
    <col min="4" max="4" width="67.85546875" style="37" bestFit="1" customWidth="1"/>
    <col min="5" max="7" width="31.5703125" style="37"/>
    <col min="8" max="8" width="0" style="37" hidden="1" customWidth="1"/>
    <col min="9" max="16384" width="31.5703125" style="37"/>
  </cols>
  <sheetData>
    <row r="1" spans="1:8" s="40" customFormat="1" ht="90" customHeight="1" x14ac:dyDescent="0.25">
      <c r="A1" s="39" t="s">
        <v>260</v>
      </c>
      <c r="B1" s="39" t="s">
        <v>261</v>
      </c>
      <c r="C1" s="39" t="s">
        <v>262</v>
      </c>
      <c r="D1" s="39" t="s">
        <v>263</v>
      </c>
      <c r="E1" s="39" t="s">
        <v>264</v>
      </c>
      <c r="F1" s="39" t="s">
        <v>265</v>
      </c>
      <c r="G1" s="39" t="s">
        <v>266</v>
      </c>
      <c r="H1" s="38" t="s">
        <v>366</v>
      </c>
    </row>
    <row r="2" spans="1:8" x14ac:dyDescent="0.25">
      <c r="A2" s="41" t="s">
        <v>372</v>
      </c>
      <c r="B2" s="42" t="s">
        <v>268</v>
      </c>
      <c r="C2" s="42" t="s">
        <v>269</v>
      </c>
      <c r="D2" s="42" t="s">
        <v>270</v>
      </c>
      <c r="E2" s="42">
        <v>100</v>
      </c>
      <c r="F2" s="43" t="s">
        <v>271</v>
      </c>
      <c r="G2" s="44" t="s">
        <v>271</v>
      </c>
    </row>
    <row r="3" spans="1:8" x14ac:dyDescent="0.25">
      <c r="A3" s="41" t="s">
        <v>267</v>
      </c>
      <c r="B3" s="42" t="s">
        <v>272</v>
      </c>
      <c r="C3" s="42" t="s">
        <v>273</v>
      </c>
      <c r="D3" s="42" t="s">
        <v>65</v>
      </c>
      <c r="E3" s="42">
        <v>200</v>
      </c>
      <c r="F3" s="43" t="s">
        <v>271</v>
      </c>
      <c r="G3" s="44" t="s">
        <v>271</v>
      </c>
    </row>
    <row r="4" spans="1:8" x14ac:dyDescent="0.25">
      <c r="A4" s="41" t="s">
        <v>267</v>
      </c>
      <c r="B4" s="42" t="s">
        <v>272</v>
      </c>
      <c r="C4" s="42" t="s">
        <v>274</v>
      </c>
      <c r="D4" s="42" t="s">
        <v>63</v>
      </c>
      <c r="E4" s="42">
        <v>22</v>
      </c>
      <c r="F4" s="43" t="s">
        <v>271</v>
      </c>
      <c r="G4" s="44" t="s">
        <v>271</v>
      </c>
    </row>
    <row r="5" spans="1:8" x14ac:dyDescent="0.25">
      <c r="A5" s="41" t="s">
        <v>267</v>
      </c>
      <c r="B5" s="42" t="s">
        <v>268</v>
      </c>
      <c r="C5" s="42" t="s">
        <v>275</v>
      </c>
      <c r="D5" s="42" t="s">
        <v>57</v>
      </c>
      <c r="E5" s="42">
        <v>102</v>
      </c>
      <c r="F5" s="43" t="s">
        <v>271</v>
      </c>
      <c r="G5" s="44" t="s">
        <v>271</v>
      </c>
    </row>
    <row r="6" spans="1:8" x14ac:dyDescent="0.25">
      <c r="A6" s="41" t="s">
        <v>267</v>
      </c>
      <c r="B6" s="42" t="s">
        <v>268</v>
      </c>
      <c r="C6" s="42" t="s">
        <v>276</v>
      </c>
      <c r="D6" s="42" t="s">
        <v>59</v>
      </c>
      <c r="E6" s="42">
        <v>100</v>
      </c>
      <c r="F6" s="43" t="s">
        <v>271</v>
      </c>
      <c r="G6" s="44" t="s">
        <v>271</v>
      </c>
    </row>
    <row r="7" spans="1:8" x14ac:dyDescent="0.25">
      <c r="A7" s="41" t="s">
        <v>267</v>
      </c>
      <c r="B7" s="42" t="s">
        <v>277</v>
      </c>
      <c r="C7" s="42" t="s">
        <v>278</v>
      </c>
      <c r="D7" s="42" t="s">
        <v>279</v>
      </c>
      <c r="E7" s="42">
        <v>100</v>
      </c>
      <c r="F7" s="43" t="s">
        <v>271</v>
      </c>
      <c r="G7" s="44" t="s">
        <v>271</v>
      </c>
    </row>
    <row r="8" spans="1:8" x14ac:dyDescent="0.25">
      <c r="A8" s="41" t="s">
        <v>267</v>
      </c>
      <c r="B8" s="42" t="s">
        <v>277</v>
      </c>
      <c r="C8" s="42" t="s">
        <v>280</v>
      </c>
      <c r="D8" s="42" t="s">
        <v>281</v>
      </c>
      <c r="E8" s="42">
        <v>80</v>
      </c>
      <c r="F8" s="43" t="s">
        <v>271</v>
      </c>
      <c r="G8" s="44" t="s">
        <v>271</v>
      </c>
    </row>
    <row r="9" spans="1:8" x14ac:dyDescent="0.25">
      <c r="A9" s="41" t="s">
        <v>267</v>
      </c>
      <c r="B9" s="42" t="s">
        <v>268</v>
      </c>
      <c r="C9" s="42" t="s">
        <v>282</v>
      </c>
      <c r="D9" s="42" t="s">
        <v>60</v>
      </c>
      <c r="E9" s="42">
        <v>63</v>
      </c>
      <c r="F9" s="43" t="s">
        <v>271</v>
      </c>
      <c r="G9" s="44" t="s">
        <v>271</v>
      </c>
    </row>
    <row r="10" spans="1:8" x14ac:dyDescent="0.25">
      <c r="A10" s="41" t="s">
        <v>267</v>
      </c>
      <c r="B10" s="42" t="s">
        <v>268</v>
      </c>
      <c r="C10" s="42" t="s">
        <v>283</v>
      </c>
      <c r="D10" s="42" t="s">
        <v>61</v>
      </c>
      <c r="E10" s="42">
        <v>70</v>
      </c>
      <c r="F10" s="43" t="s">
        <v>271</v>
      </c>
      <c r="G10" s="44" t="s">
        <v>271</v>
      </c>
    </row>
    <row r="11" spans="1:8" x14ac:dyDescent="0.25">
      <c r="A11" s="41" t="s">
        <v>267</v>
      </c>
      <c r="B11" s="42" t="s">
        <v>272</v>
      </c>
      <c r="C11" s="42" t="s">
        <v>284</v>
      </c>
      <c r="D11" s="42" t="s">
        <v>19</v>
      </c>
      <c r="E11" s="42">
        <v>150</v>
      </c>
      <c r="F11" s="43" t="s">
        <v>271</v>
      </c>
      <c r="G11" s="44" t="s">
        <v>271</v>
      </c>
    </row>
    <row r="12" spans="1:8" x14ac:dyDescent="0.25">
      <c r="A12" s="41" t="s">
        <v>267</v>
      </c>
      <c r="B12" s="42" t="s">
        <v>268</v>
      </c>
      <c r="C12" s="42" t="s">
        <v>285</v>
      </c>
      <c r="D12" s="42" t="s">
        <v>286</v>
      </c>
      <c r="E12" s="42">
        <v>42</v>
      </c>
      <c r="F12" s="43" t="s">
        <v>271</v>
      </c>
      <c r="G12" s="44" t="s">
        <v>271</v>
      </c>
    </row>
    <row r="13" spans="1:8" x14ac:dyDescent="0.25">
      <c r="A13" s="41" t="s">
        <v>267</v>
      </c>
      <c r="B13" s="42" t="s">
        <v>268</v>
      </c>
      <c r="C13" s="42" t="s">
        <v>287</v>
      </c>
      <c r="D13" s="42" t="s">
        <v>54</v>
      </c>
      <c r="E13" s="42">
        <v>45</v>
      </c>
      <c r="F13" s="43" t="s">
        <v>271</v>
      </c>
      <c r="G13" s="44" t="s">
        <v>271</v>
      </c>
    </row>
    <row r="14" spans="1:8" x14ac:dyDescent="0.25">
      <c r="A14" s="41" t="s">
        <v>267</v>
      </c>
      <c r="B14" s="42" t="s">
        <v>272</v>
      </c>
      <c r="C14" s="42" t="s">
        <v>288</v>
      </c>
      <c r="D14" s="42" t="s">
        <v>66</v>
      </c>
      <c r="E14" s="42">
        <v>65</v>
      </c>
      <c r="F14" s="43" t="s">
        <v>271</v>
      </c>
      <c r="G14" s="44" t="s">
        <v>271</v>
      </c>
    </row>
    <row r="15" spans="1:8" x14ac:dyDescent="0.25">
      <c r="A15" s="41" t="s">
        <v>267</v>
      </c>
      <c r="B15" s="42" t="s">
        <v>277</v>
      </c>
      <c r="C15" s="42" t="s">
        <v>289</v>
      </c>
      <c r="D15" s="42" t="s">
        <v>58</v>
      </c>
      <c r="E15" s="42">
        <v>60</v>
      </c>
      <c r="F15" s="43" t="s">
        <v>271</v>
      </c>
      <c r="G15" s="44" t="s">
        <v>271</v>
      </c>
    </row>
    <row r="16" spans="1:8" x14ac:dyDescent="0.25">
      <c r="A16" s="41" t="s">
        <v>267</v>
      </c>
      <c r="B16" s="42" t="s">
        <v>272</v>
      </c>
      <c r="C16" s="42" t="s">
        <v>290</v>
      </c>
      <c r="D16" s="42" t="s">
        <v>64</v>
      </c>
      <c r="E16" s="42">
        <v>60</v>
      </c>
      <c r="F16" s="43" t="s">
        <v>271</v>
      </c>
      <c r="G16" s="44" t="s">
        <v>271</v>
      </c>
    </row>
    <row r="17" spans="1:7" x14ac:dyDescent="0.25">
      <c r="A17" s="41" t="s">
        <v>267</v>
      </c>
      <c r="B17" s="42" t="s">
        <v>268</v>
      </c>
      <c r="C17" s="42" t="s">
        <v>291</v>
      </c>
      <c r="D17" s="42" t="s">
        <v>62</v>
      </c>
      <c r="E17" s="42">
        <v>40</v>
      </c>
      <c r="F17" s="43" t="s">
        <v>271</v>
      </c>
      <c r="G17" s="44" t="s">
        <v>271</v>
      </c>
    </row>
    <row r="18" spans="1:7" x14ac:dyDescent="0.25">
      <c r="A18" s="41" t="s">
        <v>267</v>
      </c>
      <c r="B18" s="42" t="s">
        <v>277</v>
      </c>
      <c r="C18" s="42" t="s">
        <v>292</v>
      </c>
      <c r="D18" s="42" t="s">
        <v>53</v>
      </c>
      <c r="E18" s="42">
        <v>40</v>
      </c>
      <c r="F18" s="43" t="s">
        <v>271</v>
      </c>
      <c r="G18" s="44" t="s">
        <v>271</v>
      </c>
    </row>
    <row r="19" spans="1:7" x14ac:dyDescent="0.25">
      <c r="A19" s="41" t="s">
        <v>267</v>
      </c>
      <c r="B19" s="42" t="s">
        <v>268</v>
      </c>
      <c r="C19" s="42" t="s">
        <v>293</v>
      </c>
      <c r="D19" s="42" t="s">
        <v>14</v>
      </c>
      <c r="E19" s="42">
        <v>70</v>
      </c>
      <c r="F19" s="43" t="s">
        <v>271</v>
      </c>
      <c r="G19" s="44" t="s">
        <v>271</v>
      </c>
    </row>
    <row r="20" spans="1:7" x14ac:dyDescent="0.25">
      <c r="A20" s="41" t="s">
        <v>267</v>
      </c>
      <c r="B20" s="42" t="s">
        <v>268</v>
      </c>
      <c r="C20" s="42" t="s">
        <v>294</v>
      </c>
      <c r="D20" s="42" t="s">
        <v>295</v>
      </c>
      <c r="E20" s="42">
        <v>50</v>
      </c>
      <c r="F20" s="43" t="s">
        <v>271</v>
      </c>
      <c r="G20" s="44" t="s">
        <v>271</v>
      </c>
    </row>
    <row r="21" spans="1:7" x14ac:dyDescent="0.25">
      <c r="A21" s="41" t="s">
        <v>296</v>
      </c>
      <c r="B21" s="42" t="s">
        <v>268</v>
      </c>
      <c r="C21" s="42" t="s">
        <v>297</v>
      </c>
      <c r="D21" s="42" t="s">
        <v>82</v>
      </c>
      <c r="E21" s="42">
        <v>15</v>
      </c>
      <c r="F21" s="43" t="s">
        <v>271</v>
      </c>
      <c r="G21" s="44" t="s">
        <v>271</v>
      </c>
    </row>
    <row r="22" spans="1:7" x14ac:dyDescent="0.25">
      <c r="A22" s="41" t="s">
        <v>296</v>
      </c>
      <c r="B22" s="42" t="s">
        <v>268</v>
      </c>
      <c r="C22" s="42" t="s">
        <v>298</v>
      </c>
      <c r="D22" s="42" t="s">
        <v>299</v>
      </c>
      <c r="E22" s="42">
        <v>75</v>
      </c>
      <c r="F22" s="43" t="s">
        <v>271</v>
      </c>
      <c r="G22" s="44" t="s">
        <v>271</v>
      </c>
    </row>
    <row r="23" spans="1:7" x14ac:dyDescent="0.25">
      <c r="A23" s="41" t="s">
        <v>296</v>
      </c>
      <c r="B23" s="42" t="s">
        <v>272</v>
      </c>
      <c r="C23" s="42" t="s">
        <v>300</v>
      </c>
      <c r="D23" s="42" t="s">
        <v>301</v>
      </c>
      <c r="E23" s="42">
        <v>200</v>
      </c>
      <c r="F23" s="43" t="s">
        <v>271</v>
      </c>
      <c r="G23" s="44" t="s">
        <v>271</v>
      </c>
    </row>
    <row r="24" spans="1:7" x14ac:dyDescent="0.25">
      <c r="A24" s="41" t="s">
        <v>296</v>
      </c>
      <c r="B24" s="42" t="s">
        <v>268</v>
      </c>
      <c r="C24" s="42" t="s">
        <v>302</v>
      </c>
      <c r="D24" s="42" t="s">
        <v>85</v>
      </c>
      <c r="E24" s="42">
        <v>50</v>
      </c>
      <c r="F24" s="43" t="s">
        <v>271</v>
      </c>
      <c r="G24" s="44" t="s">
        <v>271</v>
      </c>
    </row>
    <row r="25" spans="1:7" x14ac:dyDescent="0.25">
      <c r="A25" s="41" t="s">
        <v>296</v>
      </c>
      <c r="B25" s="42" t="s">
        <v>303</v>
      </c>
      <c r="C25" s="42" t="s">
        <v>304</v>
      </c>
      <c r="D25" s="42" t="s">
        <v>23</v>
      </c>
      <c r="E25" s="42">
        <v>500</v>
      </c>
      <c r="F25" s="43" t="s">
        <v>271</v>
      </c>
      <c r="G25" s="44" t="s">
        <v>271</v>
      </c>
    </row>
    <row r="26" spans="1:7" x14ac:dyDescent="0.25">
      <c r="A26" s="41" t="s">
        <v>296</v>
      </c>
      <c r="B26" s="42" t="s">
        <v>277</v>
      </c>
      <c r="C26" s="42" t="s">
        <v>305</v>
      </c>
      <c r="D26" s="42" t="s">
        <v>306</v>
      </c>
      <c r="E26" s="42">
        <v>60</v>
      </c>
      <c r="F26" s="43" t="s">
        <v>271</v>
      </c>
      <c r="G26" s="44" t="s">
        <v>271</v>
      </c>
    </row>
    <row r="27" spans="1:7" x14ac:dyDescent="0.25">
      <c r="A27" s="41" t="s">
        <v>296</v>
      </c>
      <c r="B27" s="42" t="s">
        <v>272</v>
      </c>
      <c r="C27" s="42" t="s">
        <v>307</v>
      </c>
      <c r="D27" s="42" t="s">
        <v>87</v>
      </c>
      <c r="E27" s="42">
        <v>100</v>
      </c>
      <c r="F27" s="43" t="s">
        <v>271</v>
      </c>
      <c r="G27" s="44" t="s">
        <v>271</v>
      </c>
    </row>
    <row r="28" spans="1:7" ht="30" x14ac:dyDescent="0.25">
      <c r="A28" s="41" t="s">
        <v>308</v>
      </c>
      <c r="B28" s="42" t="s">
        <v>268</v>
      </c>
      <c r="C28" s="42" t="s">
        <v>269</v>
      </c>
      <c r="D28" s="42" t="s">
        <v>270</v>
      </c>
      <c r="E28" s="45" t="s">
        <v>373</v>
      </c>
      <c r="F28" s="43" t="s">
        <v>271</v>
      </c>
      <c r="G28" s="44" t="s">
        <v>271</v>
      </c>
    </row>
    <row r="29" spans="1:7" x14ac:dyDescent="0.25">
      <c r="A29" s="41" t="s">
        <v>309</v>
      </c>
      <c r="B29" s="42" t="s">
        <v>268</v>
      </c>
      <c r="C29" s="42" t="s">
        <v>285</v>
      </c>
      <c r="D29" s="42" t="s">
        <v>92</v>
      </c>
      <c r="E29" s="42">
        <v>72</v>
      </c>
      <c r="F29" s="42">
        <v>184</v>
      </c>
      <c r="G29" s="46">
        <v>40</v>
      </c>
    </row>
    <row r="30" spans="1:7" x14ac:dyDescent="0.25">
      <c r="A30" s="41" t="s">
        <v>309</v>
      </c>
      <c r="B30" s="42" t="s">
        <v>272</v>
      </c>
      <c r="C30" s="42" t="s">
        <v>310</v>
      </c>
      <c r="D30" s="42" t="s">
        <v>119</v>
      </c>
      <c r="E30" s="42">
        <v>130</v>
      </c>
      <c r="F30" s="42">
        <v>130</v>
      </c>
      <c r="G30" s="46">
        <v>130</v>
      </c>
    </row>
    <row r="31" spans="1:7" x14ac:dyDescent="0.25">
      <c r="A31" s="41" t="s">
        <v>309</v>
      </c>
      <c r="B31" s="42" t="s">
        <v>268</v>
      </c>
      <c r="C31" s="42" t="s">
        <v>311</v>
      </c>
      <c r="D31" s="42" t="s">
        <v>96</v>
      </c>
      <c r="E31" s="42">
        <v>120</v>
      </c>
      <c r="F31" s="42">
        <v>120</v>
      </c>
      <c r="G31" s="46">
        <v>80</v>
      </c>
    </row>
    <row r="32" spans="1:7" x14ac:dyDescent="0.25">
      <c r="A32" s="41" t="s">
        <v>309</v>
      </c>
      <c r="B32" s="42" t="s">
        <v>272</v>
      </c>
      <c r="C32" s="42" t="s">
        <v>312</v>
      </c>
      <c r="D32" s="42" t="s">
        <v>117</v>
      </c>
      <c r="E32" s="42">
        <v>200</v>
      </c>
      <c r="F32" s="42">
        <v>100</v>
      </c>
      <c r="G32" s="46">
        <v>60</v>
      </c>
    </row>
    <row r="33" spans="1:7" x14ac:dyDescent="0.25">
      <c r="A33" s="41" t="s">
        <v>309</v>
      </c>
      <c r="B33" s="42" t="s">
        <v>272</v>
      </c>
      <c r="C33" s="42" t="s">
        <v>313</v>
      </c>
      <c r="D33" s="42" t="s">
        <v>120</v>
      </c>
      <c r="E33" s="42">
        <v>40</v>
      </c>
      <c r="F33" s="42">
        <v>40</v>
      </c>
      <c r="G33" s="46">
        <v>40</v>
      </c>
    </row>
    <row r="34" spans="1:7" x14ac:dyDescent="0.25">
      <c r="A34" s="41" t="s">
        <v>309</v>
      </c>
      <c r="B34" s="42" t="s">
        <v>268</v>
      </c>
      <c r="C34" s="42" t="s">
        <v>275</v>
      </c>
      <c r="D34" s="42" t="s">
        <v>99</v>
      </c>
      <c r="E34" s="42">
        <v>115</v>
      </c>
      <c r="F34" s="42">
        <v>90</v>
      </c>
      <c r="G34" s="46">
        <v>25</v>
      </c>
    </row>
    <row r="35" spans="1:7" x14ac:dyDescent="0.25">
      <c r="A35" s="41" t="s">
        <v>309</v>
      </c>
      <c r="B35" s="42" t="s">
        <v>272</v>
      </c>
      <c r="C35" s="42" t="s">
        <v>314</v>
      </c>
      <c r="D35" s="42" t="s">
        <v>112</v>
      </c>
      <c r="E35" s="42">
        <v>20</v>
      </c>
      <c r="F35" s="42">
        <v>15</v>
      </c>
      <c r="G35" s="46">
        <v>10</v>
      </c>
    </row>
    <row r="36" spans="1:7" x14ac:dyDescent="0.25">
      <c r="A36" s="41" t="s">
        <v>309</v>
      </c>
      <c r="B36" s="42" t="s">
        <v>268</v>
      </c>
      <c r="C36" s="42" t="s">
        <v>315</v>
      </c>
      <c r="D36" s="42" t="s">
        <v>101</v>
      </c>
      <c r="E36" s="42">
        <v>225</v>
      </c>
      <c r="F36" s="42">
        <v>90</v>
      </c>
      <c r="G36" s="46">
        <v>60</v>
      </c>
    </row>
    <row r="37" spans="1:7" x14ac:dyDescent="0.25">
      <c r="A37" s="41" t="s">
        <v>309</v>
      </c>
      <c r="B37" s="42" t="s">
        <v>268</v>
      </c>
      <c r="C37" s="42" t="s">
        <v>316</v>
      </c>
      <c r="D37" s="42" t="s">
        <v>93</v>
      </c>
      <c r="E37" s="42">
        <v>150</v>
      </c>
      <c r="F37" s="42">
        <v>100</v>
      </c>
      <c r="G37" s="46">
        <v>75</v>
      </c>
    </row>
    <row r="38" spans="1:7" x14ac:dyDescent="0.25">
      <c r="A38" s="41" t="s">
        <v>309</v>
      </c>
      <c r="B38" s="42" t="s">
        <v>272</v>
      </c>
      <c r="C38" s="42" t="s">
        <v>317</v>
      </c>
      <c r="D38" s="42" t="s">
        <v>113</v>
      </c>
      <c r="E38" s="42">
        <v>70</v>
      </c>
      <c r="F38" s="42">
        <v>60</v>
      </c>
      <c r="G38" s="46">
        <v>42</v>
      </c>
    </row>
    <row r="39" spans="1:7" x14ac:dyDescent="0.25">
      <c r="A39" s="41" t="s">
        <v>309</v>
      </c>
      <c r="B39" s="42" t="s">
        <v>268</v>
      </c>
      <c r="C39" s="42" t="s">
        <v>318</v>
      </c>
      <c r="D39" s="42" t="s">
        <v>104</v>
      </c>
      <c r="E39" s="42">
        <v>500</v>
      </c>
      <c r="F39" s="42">
        <v>260</v>
      </c>
      <c r="G39" s="46">
        <v>200</v>
      </c>
    </row>
    <row r="40" spans="1:7" x14ac:dyDescent="0.25">
      <c r="A40" s="41" t="s">
        <v>309</v>
      </c>
      <c r="B40" s="42" t="s">
        <v>272</v>
      </c>
      <c r="C40" s="42" t="s">
        <v>319</v>
      </c>
      <c r="D40" s="42" t="s">
        <v>115</v>
      </c>
      <c r="E40" s="42">
        <v>273</v>
      </c>
      <c r="F40" s="42">
        <v>205</v>
      </c>
      <c r="G40" s="46">
        <v>68</v>
      </c>
    </row>
    <row r="41" spans="1:7" x14ac:dyDescent="0.25">
      <c r="A41" s="41" t="s">
        <v>309</v>
      </c>
      <c r="B41" s="42" t="s">
        <v>268</v>
      </c>
      <c r="C41" s="42" t="s">
        <v>320</v>
      </c>
      <c r="D41" s="42" t="s">
        <v>98</v>
      </c>
      <c r="E41" s="42">
        <v>200</v>
      </c>
      <c r="F41" s="42">
        <v>100</v>
      </c>
      <c r="G41" s="46">
        <v>200</v>
      </c>
    </row>
    <row r="42" spans="1:7" x14ac:dyDescent="0.25">
      <c r="A42" s="41" t="s">
        <v>309</v>
      </c>
      <c r="B42" s="42" t="s">
        <v>272</v>
      </c>
      <c r="C42" s="42" t="s">
        <v>321</v>
      </c>
      <c r="D42" s="42" t="s">
        <v>109</v>
      </c>
      <c r="E42" s="42">
        <v>3000</v>
      </c>
      <c r="F42" s="42">
        <v>2500</v>
      </c>
      <c r="G42" s="46">
        <v>2000</v>
      </c>
    </row>
    <row r="43" spans="1:7" x14ac:dyDescent="0.25">
      <c r="A43" s="41" t="s">
        <v>309</v>
      </c>
      <c r="B43" s="42" t="s">
        <v>272</v>
      </c>
      <c r="C43" s="42" t="s">
        <v>322</v>
      </c>
      <c r="D43" s="42" t="s">
        <v>108</v>
      </c>
      <c r="E43" s="42">
        <v>60</v>
      </c>
      <c r="F43" s="42">
        <v>5</v>
      </c>
      <c r="G43" s="46">
        <v>50</v>
      </c>
    </row>
    <row r="44" spans="1:7" x14ac:dyDescent="0.25">
      <c r="A44" s="41" t="s">
        <v>309</v>
      </c>
      <c r="B44" s="42" t="s">
        <v>272</v>
      </c>
      <c r="C44" s="42" t="s">
        <v>302</v>
      </c>
      <c r="D44" s="42" t="s">
        <v>114</v>
      </c>
      <c r="E44" s="42">
        <v>300</v>
      </c>
      <c r="F44" s="42">
        <v>250</v>
      </c>
      <c r="G44" s="46">
        <v>168</v>
      </c>
    </row>
    <row r="45" spans="1:7" x14ac:dyDescent="0.25">
      <c r="A45" s="41" t="s">
        <v>309</v>
      </c>
      <c r="B45" s="42" t="s">
        <v>272</v>
      </c>
      <c r="C45" s="42" t="s">
        <v>323</v>
      </c>
      <c r="D45" s="42" t="s">
        <v>110</v>
      </c>
      <c r="E45" s="42">
        <v>92</v>
      </c>
      <c r="F45" s="42">
        <v>37</v>
      </c>
      <c r="G45" s="46">
        <v>40</v>
      </c>
    </row>
    <row r="46" spans="1:7" x14ac:dyDescent="0.25">
      <c r="A46" s="41" t="s">
        <v>309</v>
      </c>
      <c r="B46" s="42" t="s">
        <v>268</v>
      </c>
      <c r="C46" s="42" t="s">
        <v>278</v>
      </c>
      <c r="D46" s="42" t="s">
        <v>94</v>
      </c>
      <c r="E46" s="42">
        <v>1300</v>
      </c>
      <c r="F46" s="42">
        <v>420</v>
      </c>
      <c r="G46" s="46">
        <v>100</v>
      </c>
    </row>
    <row r="47" spans="1:7" x14ac:dyDescent="0.25">
      <c r="A47" s="41" t="s">
        <v>309</v>
      </c>
      <c r="B47" s="42" t="s">
        <v>268</v>
      </c>
      <c r="C47" s="42" t="s">
        <v>324</v>
      </c>
      <c r="D47" s="42" t="s">
        <v>102</v>
      </c>
      <c r="E47" s="42">
        <v>50</v>
      </c>
      <c r="F47" s="42">
        <v>30</v>
      </c>
      <c r="G47" s="46">
        <v>44</v>
      </c>
    </row>
    <row r="48" spans="1:7" x14ac:dyDescent="0.25">
      <c r="A48" s="41" t="s">
        <v>309</v>
      </c>
      <c r="B48" s="42" t="s">
        <v>268</v>
      </c>
      <c r="C48" s="42" t="s">
        <v>325</v>
      </c>
      <c r="D48" s="42" t="s">
        <v>97</v>
      </c>
      <c r="E48" s="42">
        <v>110</v>
      </c>
      <c r="F48" s="42">
        <v>60</v>
      </c>
      <c r="G48" s="46">
        <v>75</v>
      </c>
    </row>
    <row r="49" spans="1:7" x14ac:dyDescent="0.25">
      <c r="A49" s="41" t="s">
        <v>309</v>
      </c>
      <c r="B49" s="42" t="s">
        <v>268</v>
      </c>
      <c r="C49" s="42" t="s">
        <v>283</v>
      </c>
      <c r="D49" s="42" t="s">
        <v>103</v>
      </c>
      <c r="E49" s="42">
        <v>179</v>
      </c>
      <c r="F49" s="42">
        <v>157</v>
      </c>
      <c r="G49" s="46">
        <v>57</v>
      </c>
    </row>
    <row r="50" spans="1:7" x14ac:dyDescent="0.25">
      <c r="A50" s="41" t="s">
        <v>309</v>
      </c>
      <c r="B50" s="42" t="s">
        <v>272</v>
      </c>
      <c r="C50" s="42" t="s">
        <v>273</v>
      </c>
      <c r="D50" s="42" t="s">
        <v>118</v>
      </c>
      <c r="E50" s="42">
        <v>250</v>
      </c>
      <c r="F50" s="42">
        <v>100</v>
      </c>
      <c r="G50" s="46">
        <v>100</v>
      </c>
    </row>
    <row r="51" spans="1:7" x14ac:dyDescent="0.25">
      <c r="A51" s="41" t="s">
        <v>309</v>
      </c>
      <c r="B51" s="42" t="s">
        <v>303</v>
      </c>
      <c r="C51" s="42" t="s">
        <v>304</v>
      </c>
      <c r="D51" s="42" t="s">
        <v>326</v>
      </c>
      <c r="E51" s="42">
        <v>200</v>
      </c>
      <c r="F51" s="42">
        <v>150</v>
      </c>
      <c r="G51" s="46">
        <v>200</v>
      </c>
    </row>
    <row r="52" spans="1:7" x14ac:dyDescent="0.25">
      <c r="A52" s="41" t="s">
        <v>309</v>
      </c>
      <c r="B52" s="42" t="s">
        <v>272</v>
      </c>
      <c r="C52" s="42" t="s">
        <v>323</v>
      </c>
      <c r="D52" s="42" t="s">
        <v>111</v>
      </c>
      <c r="E52" s="42">
        <v>45</v>
      </c>
      <c r="F52" s="42">
        <v>8</v>
      </c>
      <c r="G52" s="46">
        <v>37</v>
      </c>
    </row>
    <row r="53" spans="1:7" x14ac:dyDescent="0.25">
      <c r="A53" s="41" t="s">
        <v>309</v>
      </c>
      <c r="B53" s="42" t="s">
        <v>268</v>
      </c>
      <c r="C53" s="42" t="s">
        <v>327</v>
      </c>
      <c r="D53" s="42" t="s">
        <v>91</v>
      </c>
      <c r="E53" s="42">
        <v>150</v>
      </c>
      <c r="F53" s="42">
        <v>90</v>
      </c>
      <c r="G53" s="46">
        <v>60</v>
      </c>
    </row>
    <row r="54" spans="1:7" x14ac:dyDescent="0.25">
      <c r="A54" s="41" t="s">
        <v>309</v>
      </c>
      <c r="B54" s="42" t="s">
        <v>268</v>
      </c>
      <c r="C54" s="42" t="s">
        <v>282</v>
      </c>
      <c r="D54" s="42" t="s">
        <v>100</v>
      </c>
      <c r="E54" s="42">
        <v>23</v>
      </c>
      <c r="F54" s="42">
        <v>20</v>
      </c>
      <c r="G54" s="46">
        <v>20</v>
      </c>
    </row>
    <row r="55" spans="1:7" x14ac:dyDescent="0.25">
      <c r="A55" s="41" t="s">
        <v>309</v>
      </c>
      <c r="B55" s="42" t="s">
        <v>303</v>
      </c>
      <c r="C55" s="42" t="s">
        <v>328</v>
      </c>
      <c r="D55" s="42" t="s">
        <v>329</v>
      </c>
      <c r="E55" s="42">
        <v>100</v>
      </c>
      <c r="F55" s="42">
        <v>25</v>
      </c>
      <c r="G55" s="46">
        <v>95</v>
      </c>
    </row>
    <row r="56" spans="1:7" x14ac:dyDescent="0.25">
      <c r="A56" s="41" t="s">
        <v>309</v>
      </c>
      <c r="B56" s="42" t="s">
        <v>303</v>
      </c>
      <c r="C56" s="42" t="s">
        <v>330</v>
      </c>
      <c r="D56" s="42" t="s">
        <v>107</v>
      </c>
      <c r="E56" s="42">
        <v>120</v>
      </c>
      <c r="F56" s="42">
        <v>90</v>
      </c>
      <c r="G56" s="46">
        <v>45</v>
      </c>
    </row>
    <row r="57" spans="1:7" x14ac:dyDescent="0.25">
      <c r="A57" s="41" t="s">
        <v>309</v>
      </c>
      <c r="B57" s="42" t="s">
        <v>272</v>
      </c>
      <c r="C57" s="42" t="s">
        <v>331</v>
      </c>
      <c r="D57" s="42" t="s">
        <v>116</v>
      </c>
      <c r="E57" s="42">
        <v>300</v>
      </c>
      <c r="F57" s="42">
        <v>150</v>
      </c>
      <c r="G57" s="46">
        <v>150</v>
      </c>
    </row>
    <row r="58" spans="1:7" x14ac:dyDescent="0.25">
      <c r="A58" s="41" t="s">
        <v>309</v>
      </c>
      <c r="B58" s="42" t="s">
        <v>268</v>
      </c>
      <c r="C58" s="42" t="s">
        <v>292</v>
      </c>
      <c r="D58" s="42" t="s">
        <v>95</v>
      </c>
      <c r="E58" s="42">
        <v>140</v>
      </c>
      <c r="F58" s="42">
        <v>90</v>
      </c>
      <c r="G58" s="46">
        <v>110</v>
      </c>
    </row>
    <row r="59" spans="1:7" x14ac:dyDescent="0.25">
      <c r="A59" s="41" t="s">
        <v>332</v>
      </c>
      <c r="B59" s="42" t="s">
        <v>272</v>
      </c>
      <c r="C59" s="42" t="s">
        <v>333</v>
      </c>
      <c r="D59" s="42" t="s">
        <v>170</v>
      </c>
      <c r="E59" s="42">
        <v>50</v>
      </c>
      <c r="F59" s="42">
        <v>30</v>
      </c>
      <c r="G59" s="46">
        <v>30</v>
      </c>
    </row>
    <row r="60" spans="1:7" x14ac:dyDescent="0.25">
      <c r="A60" s="41" t="s">
        <v>332</v>
      </c>
      <c r="B60" s="42" t="s">
        <v>272</v>
      </c>
      <c r="C60" s="42" t="s">
        <v>334</v>
      </c>
      <c r="D60" s="42" t="s">
        <v>165</v>
      </c>
      <c r="E60" s="42">
        <v>475</v>
      </c>
      <c r="F60" s="42">
        <v>330</v>
      </c>
      <c r="G60" s="46">
        <v>150</v>
      </c>
    </row>
    <row r="61" spans="1:7" x14ac:dyDescent="0.25">
      <c r="A61" s="41" t="s">
        <v>332</v>
      </c>
      <c r="B61" s="42" t="s">
        <v>272</v>
      </c>
      <c r="C61" s="42" t="s">
        <v>300</v>
      </c>
      <c r="D61" s="42" t="s">
        <v>166</v>
      </c>
      <c r="E61" s="42">
        <v>123</v>
      </c>
      <c r="F61" s="42">
        <v>123</v>
      </c>
      <c r="G61" s="46">
        <v>112</v>
      </c>
    </row>
    <row r="62" spans="1:7" x14ac:dyDescent="0.25">
      <c r="A62" s="41" t="s">
        <v>332</v>
      </c>
      <c r="B62" s="42" t="s">
        <v>268</v>
      </c>
      <c r="C62" s="42" t="s">
        <v>335</v>
      </c>
      <c r="D62" s="42" t="s">
        <v>159</v>
      </c>
      <c r="E62" s="42">
        <v>300</v>
      </c>
      <c r="F62" s="42">
        <v>100</v>
      </c>
      <c r="G62" s="46">
        <v>50</v>
      </c>
    </row>
    <row r="63" spans="1:7" x14ac:dyDescent="0.25">
      <c r="A63" s="41" t="s">
        <v>332</v>
      </c>
      <c r="B63" s="42" t="s">
        <v>268</v>
      </c>
      <c r="C63" s="42" t="s">
        <v>321</v>
      </c>
      <c r="D63" s="42" t="s">
        <v>160</v>
      </c>
      <c r="E63" s="42">
        <v>40</v>
      </c>
      <c r="F63" s="42">
        <v>40</v>
      </c>
      <c r="G63" s="46">
        <v>40</v>
      </c>
    </row>
    <row r="64" spans="1:7" x14ac:dyDescent="0.25">
      <c r="A64" s="41" t="s">
        <v>332</v>
      </c>
      <c r="B64" s="42" t="s">
        <v>268</v>
      </c>
      <c r="C64" s="42" t="s">
        <v>305</v>
      </c>
      <c r="D64" s="42" t="s">
        <v>162</v>
      </c>
      <c r="E64" s="42">
        <v>200</v>
      </c>
      <c r="F64" s="42">
        <v>90</v>
      </c>
      <c r="G64" s="46">
        <v>50</v>
      </c>
    </row>
    <row r="65" spans="1:7" x14ac:dyDescent="0.25">
      <c r="A65" s="41" t="s">
        <v>332</v>
      </c>
      <c r="B65" s="42" t="s">
        <v>268</v>
      </c>
      <c r="C65" s="42" t="s">
        <v>298</v>
      </c>
      <c r="D65" s="42" t="s">
        <v>161</v>
      </c>
      <c r="E65" s="42">
        <v>100</v>
      </c>
      <c r="F65" s="42">
        <v>81</v>
      </c>
      <c r="G65" s="46">
        <v>65</v>
      </c>
    </row>
    <row r="66" spans="1:7" x14ac:dyDescent="0.25">
      <c r="A66" s="41" t="s">
        <v>332</v>
      </c>
      <c r="B66" s="42" t="s">
        <v>268</v>
      </c>
      <c r="C66" s="42" t="s">
        <v>289</v>
      </c>
      <c r="D66" s="42" t="s">
        <v>163</v>
      </c>
      <c r="E66" s="42">
        <v>90</v>
      </c>
      <c r="F66" s="42">
        <v>80</v>
      </c>
      <c r="G66" s="46">
        <v>55</v>
      </c>
    </row>
    <row r="67" spans="1:7" x14ac:dyDescent="0.25">
      <c r="A67" s="41" t="s">
        <v>332</v>
      </c>
      <c r="B67" s="42" t="s">
        <v>272</v>
      </c>
      <c r="C67" s="42" t="s">
        <v>336</v>
      </c>
      <c r="D67" s="42" t="s">
        <v>167</v>
      </c>
      <c r="E67" s="42">
        <v>750</v>
      </c>
      <c r="F67" s="42">
        <v>261</v>
      </c>
      <c r="G67" s="46">
        <v>150</v>
      </c>
    </row>
    <row r="68" spans="1:7" x14ac:dyDescent="0.25">
      <c r="A68" s="41" t="s">
        <v>332</v>
      </c>
      <c r="B68" s="42" t="s">
        <v>272</v>
      </c>
      <c r="C68" s="42" t="s">
        <v>336</v>
      </c>
      <c r="D68" s="42" t="s">
        <v>168</v>
      </c>
      <c r="E68" s="42">
        <v>400</v>
      </c>
      <c r="F68" s="42">
        <v>90</v>
      </c>
      <c r="G68" s="46">
        <v>60</v>
      </c>
    </row>
    <row r="69" spans="1:7" x14ac:dyDescent="0.25">
      <c r="A69" s="41" t="s">
        <v>337</v>
      </c>
      <c r="B69" s="42" t="s">
        <v>272</v>
      </c>
      <c r="C69" s="42" t="s">
        <v>302</v>
      </c>
      <c r="D69" s="42" t="s">
        <v>169</v>
      </c>
      <c r="E69" s="42">
        <v>75</v>
      </c>
      <c r="F69" s="42">
        <v>64</v>
      </c>
      <c r="G69" s="46">
        <v>56</v>
      </c>
    </row>
    <row r="70" spans="1:7" x14ac:dyDescent="0.25">
      <c r="A70" s="41" t="s">
        <v>337</v>
      </c>
      <c r="B70" s="42" t="s">
        <v>268</v>
      </c>
      <c r="C70" s="42" t="s">
        <v>302</v>
      </c>
      <c r="D70" s="42" t="s">
        <v>164</v>
      </c>
      <c r="E70" s="42">
        <v>90</v>
      </c>
      <c r="F70" s="42">
        <v>30</v>
      </c>
      <c r="G70" s="46">
        <v>60</v>
      </c>
    </row>
    <row r="71" spans="1:7" x14ac:dyDescent="0.25">
      <c r="A71" s="41" t="s">
        <v>338</v>
      </c>
      <c r="B71" s="42" t="s">
        <v>272</v>
      </c>
      <c r="C71" s="42" t="s">
        <v>323</v>
      </c>
      <c r="D71" s="42" t="s">
        <v>205</v>
      </c>
      <c r="E71" s="42">
        <v>60</v>
      </c>
      <c r="F71" s="42">
        <v>60</v>
      </c>
      <c r="G71" s="46">
        <v>60</v>
      </c>
    </row>
    <row r="72" spans="1:7" x14ac:dyDescent="0.25">
      <c r="A72" s="41" t="s">
        <v>338</v>
      </c>
      <c r="B72" s="42" t="s">
        <v>272</v>
      </c>
      <c r="C72" s="42" t="s">
        <v>339</v>
      </c>
      <c r="D72" s="42" t="s">
        <v>213</v>
      </c>
      <c r="E72" s="42">
        <v>211</v>
      </c>
      <c r="F72" s="42">
        <v>106</v>
      </c>
      <c r="G72" s="46">
        <v>108</v>
      </c>
    </row>
    <row r="73" spans="1:7" x14ac:dyDescent="0.25">
      <c r="A73" s="41" t="s">
        <v>338</v>
      </c>
      <c r="B73" s="42" t="s">
        <v>303</v>
      </c>
      <c r="C73" s="42" t="s">
        <v>340</v>
      </c>
      <c r="D73" s="42" t="s">
        <v>200</v>
      </c>
      <c r="E73" s="42">
        <v>110</v>
      </c>
      <c r="F73" s="42">
        <v>90</v>
      </c>
      <c r="G73" s="46">
        <v>50</v>
      </c>
    </row>
    <row r="74" spans="1:7" x14ac:dyDescent="0.25">
      <c r="A74" s="41" t="s">
        <v>338</v>
      </c>
      <c r="B74" s="42" t="s">
        <v>268</v>
      </c>
      <c r="C74" s="42" t="s">
        <v>341</v>
      </c>
      <c r="D74" s="42" t="s">
        <v>178</v>
      </c>
      <c r="E74" s="42">
        <v>95</v>
      </c>
      <c r="F74" s="42">
        <v>75</v>
      </c>
      <c r="G74" s="46">
        <v>75</v>
      </c>
    </row>
    <row r="75" spans="1:7" x14ac:dyDescent="0.25">
      <c r="A75" s="41" t="s">
        <v>338</v>
      </c>
      <c r="B75" s="42" t="s">
        <v>303</v>
      </c>
      <c r="C75" s="42" t="s">
        <v>342</v>
      </c>
      <c r="D75" s="42" t="s">
        <v>202</v>
      </c>
      <c r="E75" s="42">
        <v>275</v>
      </c>
      <c r="F75" s="42">
        <v>246</v>
      </c>
      <c r="G75" s="46">
        <v>183</v>
      </c>
    </row>
    <row r="76" spans="1:7" x14ac:dyDescent="0.25">
      <c r="A76" s="41" t="s">
        <v>338</v>
      </c>
      <c r="B76" s="42" t="s">
        <v>268</v>
      </c>
      <c r="C76" s="42" t="s">
        <v>343</v>
      </c>
      <c r="D76" s="42" t="s">
        <v>186</v>
      </c>
      <c r="E76" s="42">
        <v>95</v>
      </c>
      <c r="F76" s="42">
        <v>70</v>
      </c>
      <c r="G76" s="46">
        <v>95</v>
      </c>
    </row>
    <row r="77" spans="1:7" x14ac:dyDescent="0.25">
      <c r="A77" s="41" t="s">
        <v>338</v>
      </c>
      <c r="B77" s="42" t="s">
        <v>268</v>
      </c>
      <c r="C77" s="42" t="s">
        <v>344</v>
      </c>
      <c r="D77" s="42" t="s">
        <v>182</v>
      </c>
      <c r="E77" s="42">
        <v>62</v>
      </c>
      <c r="F77" s="42">
        <v>30</v>
      </c>
      <c r="G77" s="46">
        <v>62</v>
      </c>
    </row>
    <row r="78" spans="1:7" ht="30" x14ac:dyDescent="0.25">
      <c r="A78" s="41" t="s">
        <v>338</v>
      </c>
      <c r="B78" s="42" t="s">
        <v>268</v>
      </c>
      <c r="C78" s="47" t="s">
        <v>345</v>
      </c>
      <c r="D78" s="42" t="s">
        <v>187</v>
      </c>
      <c r="E78" s="42">
        <v>210</v>
      </c>
      <c r="F78" s="42">
        <v>210</v>
      </c>
      <c r="G78" s="46">
        <v>180</v>
      </c>
    </row>
    <row r="79" spans="1:7" x14ac:dyDescent="0.25">
      <c r="A79" s="41" t="s">
        <v>338</v>
      </c>
      <c r="B79" s="42" t="s">
        <v>268</v>
      </c>
      <c r="C79" s="42" t="s">
        <v>346</v>
      </c>
      <c r="D79" s="42" t="s">
        <v>188</v>
      </c>
      <c r="E79" s="42">
        <v>350</v>
      </c>
      <c r="F79" s="42">
        <v>262</v>
      </c>
      <c r="G79" s="46">
        <v>196</v>
      </c>
    </row>
    <row r="80" spans="1:7" x14ac:dyDescent="0.25">
      <c r="A80" s="41" t="s">
        <v>338</v>
      </c>
      <c r="B80" s="42" t="s">
        <v>272</v>
      </c>
      <c r="C80" s="42" t="s">
        <v>321</v>
      </c>
      <c r="D80" s="42" t="s">
        <v>204</v>
      </c>
      <c r="E80" s="42">
        <v>586</v>
      </c>
      <c r="F80" s="42">
        <v>586</v>
      </c>
      <c r="G80" s="46">
        <v>446</v>
      </c>
    </row>
    <row r="81" spans="1:7" x14ac:dyDescent="0.25">
      <c r="A81" s="41" t="s">
        <v>338</v>
      </c>
      <c r="B81" s="42" t="s">
        <v>272</v>
      </c>
      <c r="C81" s="42" t="s">
        <v>347</v>
      </c>
      <c r="D81" s="42" t="s">
        <v>214</v>
      </c>
      <c r="E81" s="42">
        <v>300</v>
      </c>
      <c r="F81" s="42">
        <v>100</v>
      </c>
      <c r="G81" s="46">
        <v>150</v>
      </c>
    </row>
    <row r="82" spans="1:7" x14ac:dyDescent="0.25">
      <c r="A82" s="41" t="s">
        <v>338</v>
      </c>
      <c r="B82" s="42" t="s">
        <v>272</v>
      </c>
      <c r="C82" s="42" t="s">
        <v>317</v>
      </c>
      <c r="D82" s="42" t="s">
        <v>208</v>
      </c>
      <c r="E82" s="42">
        <v>50</v>
      </c>
      <c r="F82" s="42">
        <v>48</v>
      </c>
      <c r="G82" s="46">
        <v>46</v>
      </c>
    </row>
    <row r="83" spans="1:7" x14ac:dyDescent="0.25">
      <c r="A83" s="41" t="s">
        <v>338</v>
      </c>
      <c r="B83" s="42" t="s">
        <v>272</v>
      </c>
      <c r="C83" s="42" t="s">
        <v>348</v>
      </c>
      <c r="D83" s="42" t="s">
        <v>210</v>
      </c>
      <c r="E83" s="42">
        <v>150</v>
      </c>
      <c r="F83" s="42">
        <v>150</v>
      </c>
      <c r="G83" s="46">
        <v>70</v>
      </c>
    </row>
    <row r="84" spans="1:7" x14ac:dyDescent="0.25">
      <c r="A84" s="41" t="s">
        <v>338</v>
      </c>
      <c r="B84" s="42" t="s">
        <v>268</v>
      </c>
      <c r="C84" s="42" t="s">
        <v>288</v>
      </c>
      <c r="D84" s="42" t="s">
        <v>197</v>
      </c>
      <c r="E84" s="42">
        <v>55</v>
      </c>
      <c r="F84" s="42">
        <v>40</v>
      </c>
      <c r="G84" s="46">
        <v>30</v>
      </c>
    </row>
    <row r="85" spans="1:7" x14ac:dyDescent="0.25">
      <c r="A85" s="41" t="s">
        <v>338</v>
      </c>
      <c r="B85" s="42" t="s">
        <v>268</v>
      </c>
      <c r="C85" s="42" t="s">
        <v>284</v>
      </c>
      <c r="D85" s="42" t="s">
        <v>195</v>
      </c>
      <c r="E85" s="42">
        <v>110</v>
      </c>
      <c r="F85" s="42">
        <v>50</v>
      </c>
      <c r="G85" s="46">
        <v>60</v>
      </c>
    </row>
    <row r="86" spans="1:7" x14ac:dyDescent="0.25">
      <c r="A86" s="41" t="s">
        <v>338</v>
      </c>
      <c r="B86" s="42" t="s">
        <v>272</v>
      </c>
      <c r="C86" s="42" t="s">
        <v>323</v>
      </c>
      <c r="D86" s="42" t="s">
        <v>206</v>
      </c>
      <c r="E86" s="42">
        <v>110</v>
      </c>
      <c r="F86" s="42">
        <v>50</v>
      </c>
      <c r="G86" s="46">
        <v>90</v>
      </c>
    </row>
    <row r="87" spans="1:7" x14ac:dyDescent="0.25">
      <c r="A87" s="41" t="s">
        <v>338</v>
      </c>
      <c r="B87" s="42" t="s">
        <v>272</v>
      </c>
      <c r="C87" s="42" t="s">
        <v>323</v>
      </c>
      <c r="D87" s="42" t="s">
        <v>207</v>
      </c>
      <c r="E87" s="42">
        <v>65</v>
      </c>
      <c r="F87" s="42">
        <v>65</v>
      </c>
      <c r="G87" s="46">
        <v>46</v>
      </c>
    </row>
    <row r="88" spans="1:7" x14ac:dyDescent="0.25">
      <c r="A88" s="41" t="s">
        <v>338</v>
      </c>
      <c r="B88" s="42" t="s">
        <v>268</v>
      </c>
      <c r="C88" s="42" t="s">
        <v>349</v>
      </c>
      <c r="D88" s="42" t="s">
        <v>189</v>
      </c>
      <c r="E88" s="42">
        <v>38</v>
      </c>
      <c r="F88" s="42">
        <v>18</v>
      </c>
      <c r="G88" s="46">
        <v>20</v>
      </c>
    </row>
    <row r="89" spans="1:7" x14ac:dyDescent="0.25">
      <c r="A89" s="41" t="s">
        <v>338</v>
      </c>
      <c r="B89" s="42" t="s">
        <v>268</v>
      </c>
      <c r="C89" s="42" t="s">
        <v>278</v>
      </c>
      <c r="D89" s="42" t="s">
        <v>183</v>
      </c>
      <c r="E89" s="42">
        <v>600</v>
      </c>
      <c r="F89" s="42">
        <v>480</v>
      </c>
      <c r="G89" s="46">
        <v>200</v>
      </c>
    </row>
    <row r="90" spans="1:7" x14ac:dyDescent="0.25">
      <c r="A90" s="41" t="s">
        <v>338</v>
      </c>
      <c r="B90" s="42" t="s">
        <v>272</v>
      </c>
      <c r="C90" s="42" t="s">
        <v>317</v>
      </c>
      <c r="D90" s="42" t="s">
        <v>209</v>
      </c>
      <c r="E90" s="42">
        <v>40</v>
      </c>
      <c r="F90" s="42">
        <v>26</v>
      </c>
      <c r="G90" s="46">
        <v>30</v>
      </c>
    </row>
    <row r="91" spans="1:7" x14ac:dyDescent="0.25">
      <c r="A91" s="41" t="s">
        <v>338</v>
      </c>
      <c r="B91" s="42" t="s">
        <v>303</v>
      </c>
      <c r="C91" s="42" t="s">
        <v>340</v>
      </c>
      <c r="D91" s="42" t="s">
        <v>201</v>
      </c>
      <c r="E91" s="42">
        <v>50</v>
      </c>
      <c r="F91" s="42">
        <v>45</v>
      </c>
      <c r="G91" s="46">
        <v>35</v>
      </c>
    </row>
    <row r="92" spans="1:7" x14ac:dyDescent="0.25">
      <c r="A92" s="41" t="s">
        <v>338</v>
      </c>
      <c r="B92" s="42" t="s">
        <v>268</v>
      </c>
      <c r="C92" s="42" t="s">
        <v>275</v>
      </c>
      <c r="D92" s="42" t="s">
        <v>193</v>
      </c>
      <c r="E92" s="42">
        <v>165</v>
      </c>
      <c r="F92" s="42">
        <v>105</v>
      </c>
      <c r="G92" s="46">
        <v>90</v>
      </c>
    </row>
    <row r="93" spans="1:7" x14ac:dyDescent="0.25">
      <c r="A93" s="41" t="s">
        <v>338</v>
      </c>
      <c r="B93" s="42" t="s">
        <v>268</v>
      </c>
      <c r="C93" s="42" t="s">
        <v>280</v>
      </c>
      <c r="D93" s="42" t="s">
        <v>191</v>
      </c>
      <c r="E93" s="42">
        <v>100</v>
      </c>
      <c r="F93" s="42">
        <v>40</v>
      </c>
      <c r="G93" s="46">
        <v>75</v>
      </c>
    </row>
    <row r="94" spans="1:7" x14ac:dyDescent="0.25">
      <c r="A94" s="41" t="s">
        <v>338</v>
      </c>
      <c r="B94" s="42" t="s">
        <v>268</v>
      </c>
      <c r="C94" s="42" t="s">
        <v>350</v>
      </c>
      <c r="D94" s="42" t="s">
        <v>198</v>
      </c>
      <c r="E94" s="42">
        <v>200</v>
      </c>
      <c r="F94" s="42">
        <v>100</v>
      </c>
      <c r="G94" s="46">
        <v>100</v>
      </c>
    </row>
    <row r="95" spans="1:7" x14ac:dyDescent="0.25">
      <c r="A95" s="41" t="s">
        <v>338</v>
      </c>
      <c r="B95" s="42" t="s">
        <v>268</v>
      </c>
      <c r="C95" s="42" t="s">
        <v>285</v>
      </c>
      <c r="D95" s="42" t="s">
        <v>180</v>
      </c>
      <c r="E95" s="42">
        <v>142</v>
      </c>
      <c r="F95" s="42">
        <v>142</v>
      </c>
      <c r="G95" s="46">
        <v>51</v>
      </c>
    </row>
    <row r="96" spans="1:7" x14ac:dyDescent="0.25">
      <c r="A96" s="41" t="s">
        <v>338</v>
      </c>
      <c r="B96" s="42" t="s">
        <v>272</v>
      </c>
      <c r="C96" s="42" t="s">
        <v>300</v>
      </c>
      <c r="D96" s="42" t="s">
        <v>211</v>
      </c>
      <c r="E96" s="42">
        <v>100</v>
      </c>
      <c r="F96" s="42">
        <v>80</v>
      </c>
      <c r="G96" s="46">
        <v>80</v>
      </c>
    </row>
    <row r="97" spans="1:7" x14ac:dyDescent="0.25">
      <c r="A97" s="41" t="s">
        <v>338</v>
      </c>
      <c r="B97" s="42" t="s">
        <v>272</v>
      </c>
      <c r="C97" s="42" t="s">
        <v>307</v>
      </c>
      <c r="D97" s="42" t="s">
        <v>212</v>
      </c>
      <c r="E97" s="42">
        <v>542</v>
      </c>
      <c r="F97" s="42">
        <v>300</v>
      </c>
      <c r="G97" s="46">
        <v>100</v>
      </c>
    </row>
    <row r="98" spans="1:7" x14ac:dyDescent="0.25">
      <c r="A98" s="41" t="s">
        <v>338</v>
      </c>
      <c r="B98" s="42" t="s">
        <v>268</v>
      </c>
      <c r="C98" s="42" t="s">
        <v>320</v>
      </c>
      <c r="D98" s="42" t="s">
        <v>192</v>
      </c>
      <c r="E98" s="42">
        <v>100</v>
      </c>
      <c r="F98" s="42">
        <v>75</v>
      </c>
      <c r="G98" s="46">
        <v>100</v>
      </c>
    </row>
    <row r="99" spans="1:7" x14ac:dyDescent="0.25">
      <c r="A99" s="41" t="s">
        <v>338</v>
      </c>
      <c r="B99" s="42" t="s">
        <v>268</v>
      </c>
      <c r="C99" s="42" t="s">
        <v>316</v>
      </c>
      <c r="D99" s="42" t="s">
        <v>181</v>
      </c>
      <c r="E99" s="42">
        <v>200</v>
      </c>
      <c r="F99" s="42">
        <v>150</v>
      </c>
      <c r="G99" s="46">
        <v>112</v>
      </c>
    </row>
    <row r="100" spans="1:7" x14ac:dyDescent="0.25">
      <c r="A100" s="41" t="s">
        <v>338</v>
      </c>
      <c r="B100" s="42" t="s">
        <v>268</v>
      </c>
      <c r="C100" s="42" t="s">
        <v>318</v>
      </c>
      <c r="D100" s="42" t="s">
        <v>199</v>
      </c>
      <c r="E100" s="42">
        <v>250</v>
      </c>
      <c r="F100" s="42">
        <v>250</v>
      </c>
      <c r="G100" s="46">
        <v>126</v>
      </c>
    </row>
    <row r="101" spans="1:7" x14ac:dyDescent="0.25">
      <c r="A101" s="41" t="s">
        <v>338</v>
      </c>
      <c r="B101" s="42" t="s">
        <v>268</v>
      </c>
      <c r="C101" s="42" t="s">
        <v>351</v>
      </c>
      <c r="D101" s="42" t="s">
        <v>179</v>
      </c>
      <c r="E101" s="42">
        <v>35</v>
      </c>
      <c r="F101" s="42">
        <v>32</v>
      </c>
      <c r="G101" s="46">
        <v>22</v>
      </c>
    </row>
    <row r="102" spans="1:7" x14ac:dyDescent="0.25">
      <c r="A102" s="41" t="s">
        <v>338</v>
      </c>
      <c r="B102" s="42" t="s">
        <v>268</v>
      </c>
      <c r="C102" s="42" t="s">
        <v>352</v>
      </c>
      <c r="D102" s="42" t="s">
        <v>190</v>
      </c>
      <c r="E102" s="42">
        <v>50</v>
      </c>
      <c r="F102" s="42">
        <v>50</v>
      </c>
      <c r="G102" s="46">
        <v>50</v>
      </c>
    </row>
    <row r="103" spans="1:7" x14ac:dyDescent="0.25">
      <c r="A103" s="41" t="s">
        <v>338</v>
      </c>
      <c r="B103" s="42" t="s">
        <v>268</v>
      </c>
      <c r="C103" s="42" t="s">
        <v>321</v>
      </c>
      <c r="D103" s="42" t="s">
        <v>184</v>
      </c>
      <c r="E103" s="42">
        <v>70</v>
      </c>
      <c r="F103" s="42">
        <v>70</v>
      </c>
      <c r="G103" s="46">
        <v>70</v>
      </c>
    </row>
    <row r="104" spans="1:7" x14ac:dyDescent="0.25">
      <c r="A104" s="41" t="s">
        <v>338</v>
      </c>
      <c r="B104" s="42" t="s">
        <v>272</v>
      </c>
      <c r="C104" s="42" t="s">
        <v>353</v>
      </c>
      <c r="D104" s="42" t="s">
        <v>203</v>
      </c>
      <c r="E104" s="42">
        <v>70</v>
      </c>
      <c r="F104" s="42">
        <v>60</v>
      </c>
      <c r="G104" s="46">
        <v>50</v>
      </c>
    </row>
    <row r="105" spans="1:7" x14ac:dyDescent="0.25">
      <c r="A105" s="41" t="s">
        <v>338</v>
      </c>
      <c r="B105" s="42" t="s">
        <v>268</v>
      </c>
      <c r="C105" s="42" t="s">
        <v>276</v>
      </c>
      <c r="D105" s="42" t="s">
        <v>196</v>
      </c>
      <c r="E105" s="42">
        <v>150</v>
      </c>
      <c r="F105" s="42">
        <v>130</v>
      </c>
      <c r="G105" s="46">
        <v>105</v>
      </c>
    </row>
    <row r="106" spans="1:7" x14ac:dyDescent="0.25">
      <c r="A106" s="41" t="s">
        <v>338</v>
      </c>
      <c r="B106" s="42" t="s">
        <v>268</v>
      </c>
      <c r="C106" s="42" t="s">
        <v>336</v>
      </c>
      <c r="D106" s="42" t="s">
        <v>194</v>
      </c>
      <c r="E106" s="42">
        <v>100</v>
      </c>
      <c r="F106" s="42">
        <v>0</v>
      </c>
      <c r="G106" s="46">
        <v>100</v>
      </c>
    </row>
    <row r="107" spans="1:7" x14ac:dyDescent="0.25">
      <c r="A107" s="41" t="s">
        <v>338</v>
      </c>
      <c r="B107" s="42" t="s">
        <v>268</v>
      </c>
      <c r="C107" s="42" t="s">
        <v>321</v>
      </c>
      <c r="D107" s="42" t="s">
        <v>185</v>
      </c>
      <c r="E107" s="42">
        <v>125</v>
      </c>
      <c r="F107" s="42">
        <v>50</v>
      </c>
      <c r="G107" s="46">
        <v>70</v>
      </c>
    </row>
    <row r="108" spans="1:7" x14ac:dyDescent="0.25">
      <c r="A108" s="41" t="s">
        <v>371</v>
      </c>
      <c r="B108" s="42" t="s">
        <v>272</v>
      </c>
      <c r="C108" s="42" t="s">
        <v>354</v>
      </c>
      <c r="D108" s="42" t="s">
        <v>253</v>
      </c>
      <c r="E108" s="42">
        <v>150</v>
      </c>
      <c r="F108" s="42">
        <v>70</v>
      </c>
      <c r="G108" s="46">
        <v>105</v>
      </c>
    </row>
    <row r="109" spans="1:7" ht="30" x14ac:dyDescent="0.25">
      <c r="A109" s="41" t="s">
        <v>355</v>
      </c>
      <c r="B109" s="42" t="s">
        <v>272</v>
      </c>
      <c r="C109" s="42" t="s">
        <v>354</v>
      </c>
      <c r="D109" s="42" t="s">
        <v>253</v>
      </c>
      <c r="E109" s="45" t="s">
        <v>373</v>
      </c>
      <c r="F109" s="45" t="s">
        <v>373</v>
      </c>
      <c r="G109" s="45" t="s">
        <v>373</v>
      </c>
    </row>
    <row r="110" spans="1:7" x14ac:dyDescent="0.25">
      <c r="A110" s="41" t="s">
        <v>356</v>
      </c>
      <c r="B110" s="42" t="s">
        <v>303</v>
      </c>
      <c r="C110" s="42" t="s">
        <v>357</v>
      </c>
      <c r="D110" s="42" t="s">
        <v>250</v>
      </c>
      <c r="E110" s="42">
        <v>27</v>
      </c>
      <c r="F110" s="42">
        <v>27</v>
      </c>
      <c r="G110" s="46">
        <v>27</v>
      </c>
    </row>
    <row r="111" spans="1:7" x14ac:dyDescent="0.25">
      <c r="A111" s="41" t="s">
        <v>356</v>
      </c>
      <c r="B111" s="42" t="s">
        <v>268</v>
      </c>
      <c r="C111" s="42" t="s">
        <v>293</v>
      </c>
      <c r="D111" s="42" t="s">
        <v>244</v>
      </c>
      <c r="E111" s="42">
        <v>70</v>
      </c>
      <c r="F111" s="42">
        <v>40</v>
      </c>
      <c r="G111" s="46">
        <v>40</v>
      </c>
    </row>
    <row r="112" spans="1:7" x14ac:dyDescent="0.25">
      <c r="A112" s="41" t="s">
        <v>356</v>
      </c>
      <c r="B112" s="42" t="s">
        <v>303</v>
      </c>
      <c r="C112" s="42" t="s">
        <v>330</v>
      </c>
      <c r="D112" s="42" t="s">
        <v>251</v>
      </c>
      <c r="E112" s="42">
        <v>60</v>
      </c>
      <c r="F112" s="42">
        <v>59</v>
      </c>
      <c r="G112" s="46">
        <v>24</v>
      </c>
    </row>
    <row r="113" spans="1:7" x14ac:dyDescent="0.25">
      <c r="A113" s="41" t="s">
        <v>356</v>
      </c>
      <c r="B113" s="42" t="s">
        <v>268</v>
      </c>
      <c r="C113" s="42" t="s">
        <v>336</v>
      </c>
      <c r="D113" s="42" t="s">
        <v>245</v>
      </c>
      <c r="E113" s="42">
        <v>697</v>
      </c>
      <c r="F113" s="42">
        <v>250</v>
      </c>
      <c r="G113" s="46">
        <v>100</v>
      </c>
    </row>
    <row r="114" spans="1:7" x14ac:dyDescent="0.25">
      <c r="A114" s="41" t="s">
        <v>356</v>
      </c>
      <c r="B114" s="42" t="s">
        <v>268</v>
      </c>
      <c r="C114" s="42" t="s">
        <v>358</v>
      </c>
      <c r="D114" s="42" t="s">
        <v>246</v>
      </c>
      <c r="E114" s="42">
        <v>60</v>
      </c>
      <c r="F114" s="42">
        <v>45</v>
      </c>
      <c r="G114" s="46">
        <v>45</v>
      </c>
    </row>
    <row r="115" spans="1:7" x14ac:dyDescent="0.25">
      <c r="A115" s="41" t="s">
        <v>356</v>
      </c>
      <c r="B115" s="42" t="s">
        <v>268</v>
      </c>
      <c r="C115" s="42" t="s">
        <v>321</v>
      </c>
      <c r="D115" s="42" t="s">
        <v>240</v>
      </c>
      <c r="E115" s="42">
        <v>350</v>
      </c>
      <c r="F115" s="42">
        <v>350</v>
      </c>
      <c r="G115" s="46">
        <v>140</v>
      </c>
    </row>
    <row r="116" spans="1:7" x14ac:dyDescent="0.25">
      <c r="A116" s="41" t="s">
        <v>356</v>
      </c>
      <c r="B116" s="42" t="s">
        <v>268</v>
      </c>
      <c r="C116" s="42" t="s">
        <v>359</v>
      </c>
      <c r="D116" s="42" t="s">
        <v>238</v>
      </c>
      <c r="E116" s="42">
        <v>24</v>
      </c>
      <c r="F116" s="42">
        <v>13</v>
      </c>
      <c r="G116" s="46">
        <v>7</v>
      </c>
    </row>
    <row r="117" spans="1:7" x14ac:dyDescent="0.25">
      <c r="A117" s="41" t="s">
        <v>356</v>
      </c>
      <c r="B117" s="42" t="s">
        <v>303</v>
      </c>
      <c r="C117" s="42" t="s">
        <v>360</v>
      </c>
      <c r="D117" s="42" t="s">
        <v>249</v>
      </c>
      <c r="E117" s="42">
        <v>300</v>
      </c>
      <c r="F117" s="42">
        <v>210</v>
      </c>
      <c r="G117" s="46">
        <v>105</v>
      </c>
    </row>
    <row r="118" spans="1:7" x14ac:dyDescent="0.25">
      <c r="A118" s="41" t="s">
        <v>356</v>
      </c>
      <c r="B118" s="42" t="s">
        <v>268</v>
      </c>
      <c r="C118" s="42" t="s">
        <v>291</v>
      </c>
      <c r="D118" s="42" t="s">
        <v>248</v>
      </c>
      <c r="E118" s="42">
        <v>300</v>
      </c>
      <c r="F118" s="42">
        <v>225</v>
      </c>
      <c r="G118" s="46">
        <v>150</v>
      </c>
    </row>
    <row r="119" spans="1:7" x14ac:dyDescent="0.25">
      <c r="A119" s="41" t="s">
        <v>356</v>
      </c>
      <c r="B119" s="42" t="s">
        <v>303</v>
      </c>
      <c r="C119" s="42" t="s">
        <v>361</v>
      </c>
      <c r="D119" s="42" t="s">
        <v>252</v>
      </c>
      <c r="E119" s="42">
        <v>170</v>
      </c>
      <c r="F119" s="42">
        <v>0</v>
      </c>
      <c r="G119" s="46">
        <v>102</v>
      </c>
    </row>
    <row r="120" spans="1:7" x14ac:dyDescent="0.25">
      <c r="A120" s="41" t="s">
        <v>356</v>
      </c>
      <c r="B120" s="42" t="s">
        <v>268</v>
      </c>
      <c r="C120" s="42" t="s">
        <v>362</v>
      </c>
      <c r="D120" s="42" t="s">
        <v>237</v>
      </c>
      <c r="E120" s="42">
        <v>17</v>
      </c>
      <c r="F120" s="42">
        <v>17</v>
      </c>
      <c r="G120" s="46">
        <v>17</v>
      </c>
    </row>
    <row r="121" spans="1:7" x14ac:dyDescent="0.25">
      <c r="A121" s="41" t="s">
        <v>356</v>
      </c>
      <c r="B121" s="42" t="s">
        <v>268</v>
      </c>
      <c r="C121" s="42" t="s">
        <v>321</v>
      </c>
      <c r="D121" s="42" t="s">
        <v>241</v>
      </c>
      <c r="E121" s="42">
        <v>297</v>
      </c>
      <c r="F121" s="42">
        <v>297</v>
      </c>
      <c r="G121" s="46">
        <v>90</v>
      </c>
    </row>
    <row r="122" spans="1:7" x14ac:dyDescent="0.25">
      <c r="A122" s="41" t="s">
        <v>356</v>
      </c>
      <c r="B122" s="42" t="s">
        <v>268</v>
      </c>
      <c r="C122" s="42" t="s">
        <v>321</v>
      </c>
      <c r="D122" s="42" t="s">
        <v>242</v>
      </c>
      <c r="E122" s="42">
        <v>90</v>
      </c>
      <c r="F122" s="42">
        <v>75</v>
      </c>
      <c r="G122" s="46">
        <v>90</v>
      </c>
    </row>
    <row r="123" spans="1:7" ht="30" x14ac:dyDescent="0.25">
      <c r="A123" s="41" t="s">
        <v>356</v>
      </c>
      <c r="B123" s="42" t="s">
        <v>268</v>
      </c>
      <c r="C123" s="47" t="s">
        <v>363</v>
      </c>
      <c r="D123" s="42" t="s">
        <v>239</v>
      </c>
      <c r="E123" s="42">
        <v>320</v>
      </c>
      <c r="F123" s="42">
        <v>130</v>
      </c>
      <c r="G123" s="46">
        <v>174</v>
      </c>
    </row>
    <row r="124" spans="1:7" x14ac:dyDescent="0.25">
      <c r="A124" s="41" t="s">
        <v>356</v>
      </c>
      <c r="B124" s="42" t="s">
        <v>268</v>
      </c>
      <c r="C124" s="42" t="s">
        <v>364</v>
      </c>
      <c r="D124" s="42" t="s">
        <v>243</v>
      </c>
      <c r="E124" s="42">
        <v>140</v>
      </c>
      <c r="F124" s="42">
        <v>140</v>
      </c>
      <c r="G124" s="46">
        <v>140</v>
      </c>
    </row>
    <row r="125" spans="1:7" x14ac:dyDescent="0.25">
      <c r="A125" s="48" t="s">
        <v>356</v>
      </c>
      <c r="B125" s="49" t="s">
        <v>268</v>
      </c>
      <c r="C125" s="49" t="s">
        <v>318</v>
      </c>
      <c r="D125" s="49" t="s">
        <v>365</v>
      </c>
      <c r="E125" s="49">
        <v>250</v>
      </c>
      <c r="F125" s="49">
        <v>250</v>
      </c>
      <c r="G125" s="50">
        <v>126</v>
      </c>
    </row>
    <row r="126" spans="1:7" x14ac:dyDescent="0.25">
      <c r="A126" s="51" t="s">
        <v>0</v>
      </c>
      <c r="B126" s="51"/>
      <c r="C126" s="51"/>
      <c r="D126" s="51"/>
      <c r="E126" s="51">
        <f>SUM(E2:E125)</f>
        <v>23029</v>
      </c>
      <c r="F126" s="51">
        <f>SUM(F29:F125)</f>
        <v>13634</v>
      </c>
      <c r="G126" s="51">
        <f>SUM(G29:G125)</f>
        <v>10274</v>
      </c>
    </row>
    <row r="127" spans="1:7" ht="60" x14ac:dyDescent="0.25">
      <c r="F127" s="52" t="s">
        <v>369</v>
      </c>
      <c r="G127" s="52" t="s">
        <v>370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79A26-9883-4F23-87EF-6BDB303BC6FA}">
  <dimension ref="A1:X26"/>
  <sheetViews>
    <sheetView workbookViewId="0">
      <selection activeCell="C17" sqref="C17"/>
    </sheetView>
  </sheetViews>
  <sheetFormatPr defaultRowHeight="15" x14ac:dyDescent="0.25"/>
  <cols>
    <col min="1" max="1" width="41.42578125" customWidth="1"/>
    <col min="3" max="19" width="6.140625" customWidth="1"/>
    <col min="20" max="20" width="9.140625" style="13" customWidth="1"/>
    <col min="21" max="24" width="9.140625" style="13"/>
  </cols>
  <sheetData>
    <row r="1" spans="1:19" ht="174.75" customHeight="1" x14ac:dyDescent="0.25">
      <c r="A1" s="23" t="s">
        <v>236</v>
      </c>
      <c r="B1" s="11" t="s">
        <v>0</v>
      </c>
      <c r="C1" s="15" t="s">
        <v>237</v>
      </c>
      <c r="D1" s="15" t="s">
        <v>238</v>
      </c>
      <c r="E1" s="15" t="s">
        <v>239</v>
      </c>
      <c r="F1" s="15" t="s">
        <v>240</v>
      </c>
      <c r="G1" s="15" t="s">
        <v>241</v>
      </c>
      <c r="H1" s="15" t="s">
        <v>242</v>
      </c>
      <c r="I1" s="15" t="s">
        <v>243</v>
      </c>
      <c r="J1" s="15" t="s">
        <v>244</v>
      </c>
      <c r="K1" s="15" t="s">
        <v>245</v>
      </c>
      <c r="L1" s="15" t="s">
        <v>246</v>
      </c>
      <c r="M1" s="15" t="s">
        <v>247</v>
      </c>
      <c r="N1" s="15" t="s">
        <v>248</v>
      </c>
      <c r="O1" s="15" t="s">
        <v>249</v>
      </c>
      <c r="P1" s="15" t="s">
        <v>250</v>
      </c>
      <c r="Q1" s="15" t="s">
        <v>251</v>
      </c>
      <c r="R1" s="15" t="s">
        <v>252</v>
      </c>
      <c r="S1" s="15" t="s">
        <v>253</v>
      </c>
    </row>
    <row r="2" spans="1:19" x14ac:dyDescent="0.25">
      <c r="A2" s="5" t="s">
        <v>1</v>
      </c>
      <c r="B2" s="6"/>
      <c r="C2" s="6"/>
      <c r="D2" s="6"/>
      <c r="E2" s="6"/>
      <c r="F2" s="6"/>
      <c r="G2" s="6"/>
      <c r="H2" s="6"/>
      <c r="I2" s="6"/>
      <c r="J2" s="6"/>
      <c r="K2" s="6"/>
      <c r="L2" s="6"/>
      <c r="M2" s="6"/>
      <c r="N2" s="6"/>
      <c r="O2" s="6"/>
      <c r="P2" s="6"/>
      <c r="Q2" s="7"/>
      <c r="R2" s="8"/>
      <c r="S2" s="8"/>
    </row>
    <row r="3" spans="1:19" x14ac:dyDescent="0.25">
      <c r="A3" s="4" t="s">
        <v>3</v>
      </c>
      <c r="B3" s="3">
        <f>SUM(C3:S3)</f>
        <v>0</v>
      </c>
      <c r="C3" s="3"/>
      <c r="D3" s="3"/>
      <c r="E3" s="3"/>
      <c r="F3" s="3"/>
      <c r="G3" s="3"/>
      <c r="H3" s="3"/>
      <c r="I3" s="3"/>
      <c r="J3" s="3"/>
      <c r="K3" s="3"/>
      <c r="L3" s="3"/>
      <c r="M3" s="3"/>
      <c r="N3" s="3"/>
      <c r="O3" s="3"/>
      <c r="P3" s="3"/>
      <c r="Q3" s="2"/>
      <c r="R3" s="3"/>
      <c r="S3" s="3"/>
    </row>
    <row r="4" spans="1:19" x14ac:dyDescent="0.25">
      <c r="A4" s="4" t="s">
        <v>4</v>
      </c>
      <c r="B4" s="3">
        <f>SUM(C4:S4)</f>
        <v>0</v>
      </c>
      <c r="C4" s="3"/>
      <c r="D4" s="3"/>
      <c r="E4" s="3"/>
      <c r="F4" s="3"/>
      <c r="G4" s="3"/>
      <c r="H4" s="3"/>
      <c r="I4" s="3"/>
      <c r="J4" s="3"/>
      <c r="K4" s="3"/>
      <c r="L4" s="3"/>
      <c r="M4" s="3"/>
      <c r="N4" s="3"/>
      <c r="O4" s="3"/>
      <c r="P4" s="3"/>
      <c r="Q4" s="2"/>
      <c r="R4" s="3"/>
      <c r="S4" s="3"/>
    </row>
    <row r="5" spans="1:19" x14ac:dyDescent="0.25">
      <c r="A5" s="4" t="s">
        <v>6</v>
      </c>
      <c r="B5" s="3">
        <f>SUM(C5:S5)</f>
        <v>0</v>
      </c>
      <c r="C5" s="3"/>
      <c r="D5" s="3"/>
      <c r="E5" s="3"/>
      <c r="F5" s="3"/>
      <c r="G5" s="3"/>
      <c r="H5" s="3"/>
      <c r="I5" s="3"/>
      <c r="J5" s="3"/>
      <c r="K5" s="3"/>
      <c r="L5" s="3"/>
      <c r="M5" s="3"/>
      <c r="N5" s="3"/>
      <c r="O5" s="3"/>
      <c r="P5" s="3"/>
      <c r="Q5" s="2"/>
      <c r="R5" s="3"/>
      <c r="S5" s="3"/>
    </row>
    <row r="6" spans="1:19" x14ac:dyDescent="0.25">
      <c r="A6" s="4" t="s">
        <v>8</v>
      </c>
      <c r="B6" s="3">
        <f>SUM(C6:S6)</f>
        <v>0</v>
      </c>
      <c r="C6" s="3"/>
      <c r="D6" s="3"/>
      <c r="E6" s="3"/>
      <c r="F6" s="3"/>
      <c r="G6" s="3"/>
      <c r="H6" s="3"/>
      <c r="I6" s="3"/>
      <c r="J6" s="3"/>
      <c r="K6" s="3"/>
      <c r="L6" s="3"/>
      <c r="M6" s="3"/>
      <c r="N6" s="3"/>
      <c r="O6" s="3"/>
      <c r="P6" s="3"/>
      <c r="Q6" s="2"/>
      <c r="R6" s="3"/>
      <c r="S6" s="3"/>
    </row>
    <row r="7" spans="1:19" x14ac:dyDescent="0.25">
      <c r="A7" s="9" t="s">
        <v>254</v>
      </c>
      <c r="B7" s="14">
        <f>COUNTA(C1:S1)</f>
        <v>17</v>
      </c>
      <c r="C7" s="14"/>
      <c r="D7" s="14"/>
      <c r="E7" s="14"/>
      <c r="F7" s="14"/>
      <c r="G7" s="14"/>
      <c r="H7" s="14"/>
      <c r="I7" s="14"/>
      <c r="J7" s="14"/>
      <c r="K7" s="14"/>
      <c r="L7" s="14"/>
      <c r="M7" s="14"/>
      <c r="N7" s="14"/>
      <c r="O7" s="14"/>
      <c r="P7" s="14"/>
      <c r="Q7" s="10"/>
      <c r="R7" s="10"/>
      <c r="S7" s="10"/>
    </row>
    <row r="8" spans="1:19" x14ac:dyDescent="0.25">
      <c r="A8" s="9" t="s">
        <v>69</v>
      </c>
      <c r="B8" s="14">
        <f>SUM(B3:B6)</f>
        <v>0</v>
      </c>
      <c r="C8" s="14"/>
      <c r="D8" s="14"/>
      <c r="E8" s="14"/>
      <c r="F8" s="14"/>
      <c r="G8" s="14"/>
      <c r="H8" s="14"/>
      <c r="I8" s="14"/>
      <c r="J8" s="14"/>
      <c r="K8" s="14"/>
      <c r="L8" s="14"/>
      <c r="M8" s="14"/>
      <c r="N8" s="14"/>
      <c r="O8" s="14"/>
      <c r="P8" s="14"/>
      <c r="Q8" s="10"/>
      <c r="R8" s="10"/>
      <c r="S8" s="10"/>
    </row>
    <row r="9" spans="1:19" s="13" customFormat="1" x14ac:dyDescent="0.25"/>
    <row r="10" spans="1:19" s="13" customFormat="1" x14ac:dyDescent="0.25">
      <c r="A10" s="19" t="s">
        <v>13</v>
      </c>
      <c r="B10" s="6"/>
      <c r="C10" s="6"/>
      <c r="D10" s="6"/>
      <c r="E10" s="6"/>
      <c r="F10" s="6"/>
      <c r="G10" s="6"/>
      <c r="H10" s="6"/>
      <c r="I10" s="6"/>
      <c r="J10" s="6"/>
      <c r="K10" s="6"/>
      <c r="L10" s="6"/>
      <c r="M10" s="6"/>
      <c r="N10" s="6"/>
      <c r="O10" s="6"/>
      <c r="P10" s="6"/>
      <c r="Q10" s="6"/>
      <c r="R10" s="6"/>
      <c r="S10" s="6"/>
    </row>
    <row r="11" spans="1:19" s="13" customFormat="1" x14ac:dyDescent="0.25">
      <c r="B11" s="17"/>
      <c r="C11" s="17"/>
    </row>
    <row r="12" spans="1:19" s="13" customFormat="1" x14ac:dyDescent="0.25">
      <c r="B12" s="17"/>
      <c r="C12" s="17"/>
    </row>
    <row r="13" spans="1:19" x14ac:dyDescent="0.25">
      <c r="B13" s="18"/>
      <c r="C13" s="18"/>
      <c r="R13" t="s">
        <v>31</v>
      </c>
    </row>
    <row r="14" spans="1:19" x14ac:dyDescent="0.25">
      <c r="B14" s="18"/>
      <c r="C14" s="18"/>
      <c r="S14" t="s">
        <v>31</v>
      </c>
    </row>
    <row r="15" spans="1:19" x14ac:dyDescent="0.25">
      <c r="B15" s="18"/>
      <c r="C15" s="18"/>
    </row>
    <row r="16" spans="1:19" x14ac:dyDescent="0.25">
      <c r="B16" s="18"/>
      <c r="C16" s="18"/>
    </row>
    <row r="17" spans="2:3" x14ac:dyDescent="0.25">
      <c r="B17" s="18"/>
      <c r="C17" s="18"/>
    </row>
    <row r="18" spans="2:3" x14ac:dyDescent="0.25">
      <c r="B18" s="18"/>
      <c r="C18" s="18"/>
    </row>
    <row r="19" spans="2:3" x14ac:dyDescent="0.25">
      <c r="B19" s="18"/>
      <c r="C19" s="18"/>
    </row>
    <row r="20" spans="2:3" x14ac:dyDescent="0.25">
      <c r="B20" s="18"/>
      <c r="C20" s="18"/>
    </row>
    <row r="21" spans="2:3" x14ac:dyDescent="0.25">
      <c r="B21" s="18"/>
      <c r="C21" s="18"/>
    </row>
    <row r="22" spans="2:3" x14ac:dyDescent="0.25">
      <c r="B22" s="18"/>
      <c r="C22" s="18"/>
    </row>
    <row r="23" spans="2:3" x14ac:dyDescent="0.25">
      <c r="B23" s="18"/>
      <c r="C23" s="18"/>
    </row>
    <row r="24" spans="2:3" x14ac:dyDescent="0.25">
      <c r="B24" s="18"/>
      <c r="C24" s="18"/>
    </row>
    <row r="25" spans="2:3" x14ac:dyDescent="0.25">
      <c r="B25" s="18"/>
      <c r="C25" s="18"/>
    </row>
    <row r="26" spans="2:3" x14ac:dyDescent="0.25">
      <c r="B26" s="18"/>
      <c r="C26" s="18"/>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d100e1-537d-40ea-aa89-9894e316499d">
      <Terms xmlns="http://schemas.microsoft.com/office/infopath/2007/PartnerControls"/>
    </lcf76f155ced4ddcb4097134ff3c332f>
    <TaxCatchAll xmlns="b81d817a-1478-46c7-a8b0-e0874bfd524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3D5FB29CAC924099D53FBF346890BA" ma:contentTypeVersion="14" ma:contentTypeDescription="Create a new document." ma:contentTypeScope="" ma:versionID="592eaac9a5e1b84d83acf91ee62d1dba">
  <xsd:schema xmlns:xsd="http://www.w3.org/2001/XMLSchema" xmlns:xs="http://www.w3.org/2001/XMLSchema" xmlns:p="http://schemas.microsoft.com/office/2006/metadata/properties" xmlns:ns2="b81d817a-1478-46c7-a8b0-e0874bfd524c" xmlns:ns3="13d100e1-537d-40ea-aa89-9894e316499d" targetNamespace="http://schemas.microsoft.com/office/2006/metadata/properties" ma:root="true" ma:fieldsID="543af649ec9b26c2475d640284e1c8f8" ns2:_="" ns3:_="">
    <xsd:import namespace="b81d817a-1478-46c7-a8b0-e0874bfd524c"/>
    <xsd:import namespace="13d100e1-537d-40ea-aa89-9894e316499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d817a-1478-46c7-a8b0-e0874bfd524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c0d52b1-c356-43f9-b908-5152d89e42c9}" ma:internalName="TaxCatchAll" ma:showField="CatchAllData" ma:web="b81d817a-1478-46c7-a8b0-e0874bfd524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100e1-537d-40ea-aa89-9894e31649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f3bbd73-d9da-4b59-89ef-5a1da660cdf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DBCD1A-638A-407E-A5E1-13A740FC618A}">
  <ds:schemaRefs>
    <ds:schemaRef ds:uri="http://schemas.openxmlformats.org/package/2006/metadata/core-properties"/>
    <ds:schemaRef ds:uri="b81d817a-1478-46c7-a8b0-e0874bfd524c"/>
    <ds:schemaRef ds:uri="http://purl.org/dc/terms/"/>
    <ds:schemaRef ds:uri="http://purl.org/dc/elements/1.1/"/>
    <ds:schemaRef ds:uri="http://schemas.microsoft.com/office/2006/documentManagement/types"/>
    <ds:schemaRef ds:uri="13d100e1-537d-40ea-aa89-9894e316499d"/>
    <ds:schemaRef ds:uri="http://schemas.microsoft.com/office/2006/metadata/properties"/>
    <ds:schemaRef ds:uri="http://purl.org/dc/dcmitype/"/>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70D161BF-3FCB-4432-8B78-1A05A350A99A}">
  <ds:schemaRefs>
    <ds:schemaRef ds:uri="http://schemas.microsoft.com/sharepoint/v3/contenttype/forms"/>
  </ds:schemaRefs>
</ds:datastoreItem>
</file>

<file path=customXml/itemProps3.xml><?xml version="1.0" encoding="utf-8"?>
<ds:datastoreItem xmlns:ds="http://schemas.openxmlformats.org/officeDocument/2006/customXml" ds:itemID="{67805BEE-AEEB-410C-B0CC-DB5C6FF346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d817a-1478-46c7-a8b0-e0874bfd524c"/>
    <ds:schemaRef ds:uri="13d100e1-537d-40ea-aa89-9894e31649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b828646-b037-4fe7-8415-e935cd34cf96}" enabled="0" method="" siteId="{2b828646-b037-4fe7-8415-e935cd34cf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vt:lpstr>
      <vt:lpstr>ERF 1</vt:lpstr>
      <vt:lpstr>ERF 2L</vt:lpstr>
      <vt:lpstr>ERF 2R</vt:lpstr>
      <vt:lpstr>ERF 3L</vt:lpstr>
      <vt:lpstr>ERF 3R</vt:lpstr>
      <vt:lpstr>Projected Persons Served</vt:lpstr>
      <vt:lpstr>ERF-4L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Rachael@HCD</dc:creator>
  <cp:keywords/>
  <dc:description/>
  <cp:lastModifiedBy>Kirkeby, Megan@HCD</cp:lastModifiedBy>
  <cp:revision/>
  <dcterms:created xsi:type="dcterms:W3CDTF">2025-02-18T17:05:12Z</dcterms:created>
  <dcterms:modified xsi:type="dcterms:W3CDTF">2025-03-07T16:39:08Z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0x010100C43D5FB29CAC924099D53FBF346890BA</vt:lpwstr>
  </property>
  <property fmtid="{D5CDD505-2E9C-101B-9397-08002B2CF9AE}" pid="3" name="MediaServiceImageTags">
    <vt:lpwstr/>
  </property>
</Properties>
</file>