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66925"/>
  <mc:AlternateContent xmlns:mc="http://schemas.openxmlformats.org/markup-compatibility/2006">
    <mc:Choice Requires="x15">
      <x15ac:absPath xmlns:x15ac="http://schemas.microsoft.com/office/spreadsheetml/2010/11/ac" url="C:\Users\SPoss\Downloads\"/>
    </mc:Choice>
  </mc:AlternateContent>
  <xr:revisionPtr revIDLastSave="0" documentId="8_{3C34AC90-212D-409C-A19C-6F30CB62CF2D}" xr6:coauthVersionLast="47" xr6:coauthVersionMax="47" xr10:uidLastSave="{00000000-0000-0000-0000-000000000000}"/>
  <bookViews>
    <workbookView xWindow="-120" yWindow="-120" windowWidth="29040" windowHeight="15840" tabRatio="780" xr2:uid="{00000000-000D-0000-FFFF-FFFF00000000}"/>
  </bookViews>
  <sheets>
    <sheet name="HHAP 1" sheetId="4" r:id="rId1"/>
    <sheet name="HHAP 2" sheetId="10" r:id="rId2"/>
    <sheet name="HHAP 3" sheetId="11" r:id="rId3"/>
    <sheet name="HHAP 4" sheetId="17" r:id="rId4"/>
    <sheet name="HHAP 5" sheetId="24" r:id="rId5"/>
  </sheets>
  <definedNames>
    <definedName name="_xlnm._FilterDatabase" localSheetId="0" hidden="1">'HHAP 1'!$A$6:$P$111</definedName>
    <definedName name="_xlnm._FilterDatabase" localSheetId="1" hidden="1">'HHAP 2'!$A$6:$P$109</definedName>
    <definedName name="_xlnm._FilterDatabase" localSheetId="2" hidden="1">'HHAP 3'!$A$6:$R$6</definedName>
    <definedName name="_xlnm._FilterDatabase" localSheetId="3" hidden="1">'HHAP 4'!$A$6:$V$6</definedName>
    <definedName name="_xlnm._FilterDatabase" localSheetId="4" hidden="1">'HHAP 5'!$A$6:$V$6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4" l="1"/>
  <c r="G110" i="4" s="1"/>
  <c r="H110" i="4"/>
  <c r="M87" i="24"/>
  <c r="L86" i="24"/>
  <c r="L87" i="24"/>
  <c r="M86" i="24"/>
  <c r="H87" i="24"/>
  <c r="G87" i="24"/>
  <c r="G86" i="24"/>
  <c r="H86" i="24"/>
  <c r="V86" i="24"/>
  <c r="U86" i="24"/>
  <c r="T86" i="24"/>
  <c r="S86" i="24"/>
  <c r="R86" i="24"/>
  <c r="Q86" i="24"/>
  <c r="P86" i="24"/>
  <c r="K86" i="24"/>
  <c r="F84" i="11"/>
  <c r="E84" i="11"/>
  <c r="D84" i="11"/>
  <c r="D110" i="4"/>
  <c r="D107" i="10"/>
  <c r="D108" i="10" s="1"/>
  <c r="E83" i="11"/>
  <c r="D83" i="11"/>
  <c r="F83" i="11"/>
  <c r="D86" i="24"/>
  <c r="D87" i="24" s="1"/>
  <c r="F86" i="24"/>
  <c r="K87" i="24" s="1"/>
  <c r="E86" i="24"/>
  <c r="E87" i="24" s="1"/>
  <c r="M83" i="17"/>
  <c r="L83" i="17"/>
  <c r="M82" i="17"/>
  <c r="L82" i="17"/>
  <c r="H83" i="17"/>
  <c r="H82" i="17"/>
  <c r="G83" i="17"/>
  <c r="G82" i="17"/>
  <c r="V82" i="17"/>
  <c r="U82" i="17"/>
  <c r="T82" i="17"/>
  <c r="S82" i="17"/>
  <c r="R82" i="17"/>
  <c r="Q82" i="17"/>
  <c r="P82" i="17"/>
  <c r="K82" i="17"/>
  <c r="F82" i="17"/>
  <c r="F83" i="17" s="1"/>
  <c r="E82" i="17"/>
  <c r="E83" i="17" s="1"/>
  <c r="D82" i="17"/>
  <c r="D83" i="17" s="1"/>
  <c r="R83" i="11"/>
  <c r="R84" i="11" s="1"/>
  <c r="Q83" i="11"/>
  <c r="Q84" i="11" s="1"/>
  <c r="P83" i="11"/>
  <c r="P84" i="11" s="1"/>
  <c r="O83" i="11"/>
  <c r="O84" i="11" s="1"/>
  <c r="N83" i="11"/>
  <c r="N84" i="11" s="1"/>
  <c r="M83" i="11"/>
  <c r="M84" i="11" s="1"/>
  <c r="L83" i="11"/>
  <c r="L84" i="11" s="1"/>
  <c r="E110" i="4"/>
  <c r="H108" i="10"/>
  <c r="E108" i="10"/>
  <c r="J84" i="11"/>
  <c r="G84" i="11"/>
  <c r="J83" i="11"/>
  <c r="I83" i="11"/>
  <c r="I84" i="11" s="1"/>
  <c r="G83" i="11"/>
  <c r="P107" i="10"/>
  <c r="O107" i="10"/>
  <c r="N107" i="10"/>
  <c r="M107" i="10"/>
  <c r="L107" i="10"/>
  <c r="K107" i="10"/>
  <c r="J107" i="10"/>
  <c r="G107" i="10"/>
  <c r="H107" i="10"/>
  <c r="E107" i="10"/>
  <c r="P109" i="4"/>
  <c r="P110" i="4" s="1"/>
  <c r="O109" i="4"/>
  <c r="O110" i="4" s="1"/>
  <c r="N109" i="4"/>
  <c r="N110" i="4" s="1"/>
  <c r="M109" i="4"/>
  <c r="M110" i="4" s="1"/>
  <c r="L109" i="4"/>
  <c r="L110" i="4" s="1"/>
  <c r="K109" i="4"/>
  <c r="K110" i="4" s="1"/>
  <c r="J109" i="4"/>
  <c r="J110" i="4" s="1"/>
  <c r="H109" i="4"/>
  <c r="E109" i="4"/>
  <c r="P87" i="24" l="1"/>
  <c r="R87" i="24"/>
  <c r="Q87" i="24"/>
  <c r="S87" i="24"/>
  <c r="T87" i="24"/>
  <c r="U87" i="24"/>
  <c r="F87" i="24"/>
  <c r="V87" i="24"/>
  <c r="Q83" i="17"/>
  <c r="R83" i="17"/>
  <c r="T83" i="17"/>
  <c r="V83" i="17"/>
  <c r="U83" i="17"/>
  <c r="K83" i="17"/>
  <c r="P83" i="17"/>
  <c r="S83" i="17"/>
  <c r="O108" i="10" l="1"/>
  <c r="K108" i="10"/>
  <c r="N108" i="10"/>
  <c r="M108" i="10"/>
  <c r="L108" i="10"/>
  <c r="J108" i="10"/>
  <c r="P108" i="10"/>
  <c r="G108" i="10"/>
</calcChain>
</file>

<file path=xl/sharedStrings.xml><?xml version="1.0" encoding="utf-8"?>
<sst xmlns="http://schemas.openxmlformats.org/spreadsheetml/2006/main" count="2957" uniqueCount="214">
  <si>
    <t>Per Health and Safety Code 50220, HHAP 1 grantees are required to fully expend funds by June 30, 2025. When monthly fiscal reports show awards have been fully obligated, column E says "Yes" and is green, and when awards have been fully expended, column H says "Yes" and is green.</t>
  </si>
  <si>
    <t>HHAP Round 1</t>
  </si>
  <si>
    <t>Most current monthly fiscal reporting</t>
  </si>
  <si>
    <t xml:space="preserve">Grantee monthly fiscal reporting </t>
  </si>
  <si>
    <t>submitted as of</t>
  </si>
  <si>
    <t>on activity through</t>
  </si>
  <si>
    <t xml:space="preserve"> </t>
  </si>
  <si>
    <t>Region</t>
  </si>
  <si>
    <t>Type</t>
  </si>
  <si>
    <t>102 Administrative Entities</t>
  </si>
  <si>
    <t>Total HHAP 1 Award</t>
  </si>
  <si>
    <t>100% Fully Obligated</t>
  </si>
  <si>
    <t>% Obligated as of Latest Report</t>
  </si>
  <si>
    <t>Total Obligated as of Latest Report</t>
  </si>
  <si>
    <t>100% Fully Expended</t>
  </si>
  <si>
    <t>% Expended as of Latest Report</t>
  </si>
  <si>
    <t>Total Expended as of Latest Report</t>
  </si>
  <si>
    <t>Total Obligated</t>
  </si>
  <si>
    <t>Total Expended</t>
  </si>
  <si>
    <t>CA-604</t>
  </si>
  <si>
    <t>City</t>
  </si>
  <si>
    <t>Bakersfield</t>
  </si>
  <si>
    <t>Yes</t>
  </si>
  <si>
    <t>CA-514</t>
  </si>
  <si>
    <t>Fresno</t>
  </si>
  <si>
    <t>CA-503</t>
  </si>
  <si>
    <t>Sacramento</t>
  </si>
  <si>
    <t>Not Submitted</t>
  </si>
  <si>
    <t>CA-501</t>
  </si>
  <si>
    <t>San Francisco</t>
  </si>
  <si>
    <t>CA-500</t>
  </si>
  <si>
    <t>San Jose</t>
  </si>
  <si>
    <t>CoC</t>
  </si>
  <si>
    <t>Fresno City &amp; County/Madera County CoC</t>
  </si>
  <si>
    <t>CA-522</t>
  </si>
  <si>
    <t>Humboldt County CoC</t>
  </si>
  <si>
    <t>CA-600</t>
  </si>
  <si>
    <t>Los Angeles City &amp; County CoC</t>
  </si>
  <si>
    <t>CA-507</t>
  </si>
  <si>
    <t>Marin County CoC</t>
  </si>
  <si>
    <t>CA-509</t>
  </si>
  <si>
    <t>Mendocino County CoC</t>
  </si>
  <si>
    <t>CA-531</t>
  </si>
  <si>
    <t>Nevada County CoC</t>
  </si>
  <si>
    <t>CA-516</t>
  </si>
  <si>
    <t>Redding/Shasta, Siskiyou, Lassen, Plumas, Del Norte, Modoc, Sierra Counties CoC</t>
  </si>
  <si>
    <t>CA-515</t>
  </si>
  <si>
    <t>Roseville, Rocklin/Placer County CoC</t>
  </si>
  <si>
    <t>CA-603</t>
  </si>
  <si>
    <t>Santa Maria/Santa Barbara County CoC</t>
  </si>
  <si>
    <t>CA-518</t>
  </si>
  <si>
    <t>Vallejo/Solano County CoC</t>
  </si>
  <si>
    <t>CA-513</t>
  </si>
  <si>
    <t>Visalia/Kings, Tulare Counties CoC</t>
  </si>
  <si>
    <t>CA-508</t>
  </si>
  <si>
    <t>Watsonville/Santa Cruz City &amp; County CoC</t>
  </si>
  <si>
    <t>CA-524</t>
  </si>
  <si>
    <t>Yuba City &amp; County/Sutter County CoC</t>
  </si>
  <si>
    <t>County</t>
  </si>
  <si>
    <t>Fresno County</t>
  </si>
  <si>
    <t>Humboldt County</t>
  </si>
  <si>
    <t>Kings County</t>
  </si>
  <si>
    <t>Lassen County</t>
  </si>
  <si>
    <t>Los Angeles County</t>
  </si>
  <si>
    <t>Madera County</t>
  </si>
  <si>
    <t>Marin County</t>
  </si>
  <si>
    <t>CA-520</t>
  </si>
  <si>
    <t>Merced County</t>
  </si>
  <si>
    <t>Modoc County</t>
  </si>
  <si>
    <t>CA-506</t>
  </si>
  <si>
    <t>Monterey County</t>
  </si>
  <si>
    <t>CA-517</t>
  </si>
  <si>
    <t>Napa County</t>
  </si>
  <si>
    <t>San Benito County</t>
  </si>
  <si>
    <t xml:space="preserve">San Francisco County </t>
  </si>
  <si>
    <t>Santa Clara County</t>
  </si>
  <si>
    <t>Santa Cruz County</t>
  </si>
  <si>
    <t>Sierra County</t>
  </si>
  <si>
    <t>Siskiyou County</t>
  </si>
  <si>
    <t>Sutter County</t>
  </si>
  <si>
    <t>Yuba County</t>
  </si>
  <si>
    <t>CA-601</t>
  </si>
  <si>
    <t>San Diego City and County CoC</t>
  </si>
  <si>
    <t>No</t>
  </si>
  <si>
    <t>CA-521</t>
  </si>
  <si>
    <t>Yolo County</t>
  </si>
  <si>
    <t>San Diego County</t>
  </si>
  <si>
    <t>CA-504</t>
  </si>
  <si>
    <t>Santa Rosa, Petaluma/Sonoma County CoC</t>
  </si>
  <si>
    <t>CA-607</t>
  </si>
  <si>
    <t>Pasadena CoC</t>
  </si>
  <si>
    <t>CA-510</t>
  </si>
  <si>
    <t>Stanislaus County</t>
  </si>
  <si>
    <t>San Jose/Santa Clara City &amp; County CoC</t>
  </si>
  <si>
    <t>CA-602</t>
  </si>
  <si>
    <t>Orange County</t>
  </si>
  <si>
    <t>San Diego</t>
  </si>
  <si>
    <t>Kern County</t>
  </si>
  <si>
    <t>Solano County</t>
  </si>
  <si>
    <t>Santa Barbara County</t>
  </si>
  <si>
    <t>CA-611</t>
  </si>
  <si>
    <t>Oxnard, San Buenaventura/Ventura County CoC</t>
  </si>
  <si>
    <t>CA-502</t>
  </si>
  <si>
    <t>Alameda County</t>
  </si>
  <si>
    <t>San Francisco CoC</t>
  </si>
  <si>
    <t>Salinas/Monterey, San Benito Counties CoC</t>
  </si>
  <si>
    <t>CA-606</t>
  </si>
  <si>
    <t>Long Beach</t>
  </si>
  <si>
    <t>CA-527</t>
  </si>
  <si>
    <t>Tehama County CoC</t>
  </si>
  <si>
    <t>CA-511</t>
  </si>
  <si>
    <t>San Joaquin County</t>
  </si>
  <si>
    <t>Stockton</t>
  </si>
  <si>
    <t>CA-505</t>
  </si>
  <si>
    <t>Contra Costa County</t>
  </si>
  <si>
    <t>CA-523</t>
  </si>
  <si>
    <t>Trinity County</t>
  </si>
  <si>
    <t>Anaheim</t>
  </si>
  <si>
    <t>CA-608</t>
  </si>
  <si>
    <t>Riverside</t>
  </si>
  <si>
    <t>Los Angeles</t>
  </si>
  <si>
    <t>Stockton/San Joaquin County CoC</t>
  </si>
  <si>
    <t>Bakersfield/Kern County CoC</t>
  </si>
  <si>
    <t>CA-526</t>
  </si>
  <si>
    <t>Amador, Calaveras, Mariposa, Tuolumne Counties CoC</t>
  </si>
  <si>
    <t>Ventura County</t>
  </si>
  <si>
    <t>Merced County CoC</t>
  </si>
  <si>
    <t>CA-512</t>
  </si>
  <si>
    <t>San Mateo County</t>
  </si>
  <si>
    <t>Sacramento City &amp; County CoC</t>
  </si>
  <si>
    <t>Santa Ana, Anaheim/Orange County CoC</t>
  </si>
  <si>
    <t>Sonoma County</t>
  </si>
  <si>
    <t>Riverside City &amp; County CoC</t>
  </si>
  <si>
    <t>CA-614</t>
  </si>
  <si>
    <t>San Luis Obispo County</t>
  </si>
  <si>
    <t>CA-529</t>
  </si>
  <si>
    <t>Lake County</t>
  </si>
  <si>
    <t>CA-609</t>
  </si>
  <si>
    <t>San Bernardino City &amp; County CoC</t>
  </si>
  <si>
    <t>Santa Ana</t>
  </si>
  <si>
    <t>Sacramento County</t>
  </si>
  <si>
    <t>Mendocino County</t>
  </si>
  <si>
    <t>Turlock, Modesto/Stanislaus County CoC</t>
  </si>
  <si>
    <t>Shasta County</t>
  </si>
  <si>
    <t>Nevada County</t>
  </si>
  <si>
    <t>CA-519</t>
  </si>
  <si>
    <t>Butte County</t>
  </si>
  <si>
    <t>Oakland</t>
  </si>
  <si>
    <t>Glenn County</t>
  </si>
  <si>
    <t>CA-612</t>
  </si>
  <si>
    <t>Glendale CoC</t>
  </si>
  <si>
    <t>Palm Springs</t>
  </si>
  <si>
    <t>CA-525</t>
  </si>
  <si>
    <t>El Dorado County</t>
  </si>
  <si>
    <t>Davis, Woodland/Yolo County CoC</t>
  </si>
  <si>
    <t>Placer County</t>
  </si>
  <si>
    <t>Colusa, Glenn, Trinity Counties CoC</t>
  </si>
  <si>
    <t>Riverside County</t>
  </si>
  <si>
    <t>Lake County CoC</t>
  </si>
  <si>
    <t>Long Beach CoC</t>
  </si>
  <si>
    <t>San Luis Obispo County CoC</t>
  </si>
  <si>
    <t>El Dorado County CoC</t>
  </si>
  <si>
    <t>Tehama County</t>
  </si>
  <si>
    <t>Colusa County</t>
  </si>
  <si>
    <t>CA-613</t>
  </si>
  <si>
    <t>Imperial County CoC</t>
  </si>
  <si>
    <t>CA-530</t>
  </si>
  <si>
    <t>Alpine, Inyo, Mono Counties CoC</t>
  </si>
  <si>
    <t>Del Norte County</t>
  </si>
  <si>
    <t>San Bernardino County</t>
  </si>
  <si>
    <t>Plumas County</t>
  </si>
  <si>
    <t>Totals</t>
  </si>
  <si>
    <t xml:space="preserve">*The most recent required monthly report was due from grantees on 3/31/25 on activity through 2/28/2025. </t>
  </si>
  <si>
    <t>Per Health and Safety Code 50220.5, HHAP 2 grantees are required to fully expend funds by June 30, 2026. When monthly fiscal reports show awards have been fully obligated, column E says "Yes" and is green, and when awards have been fully expended, column H says "Yes" and is green.</t>
  </si>
  <si>
    <t>HHAP Round 2</t>
  </si>
  <si>
    <t>100 Administrative Entities</t>
  </si>
  <si>
    <t>Total HHAP 2 Award</t>
  </si>
  <si>
    <t>Tuolumne County</t>
  </si>
  <si>
    <t>San Francisco County</t>
  </si>
  <si>
    <t>Tulare County</t>
  </si>
  <si>
    <t>Imperial County</t>
  </si>
  <si>
    <t>Per Health and Safety Code 50220.7, HHAP 3 grantees are required to fully expend funds by June 30, 2026. When monthly fiscal reports show awards have been fully obligated, column G says "Yes" and is green, and when awards have been fully expended, column J says "Yes" and is green.</t>
  </si>
  <si>
    <t>HHAP Round 3</t>
  </si>
  <si>
    <t/>
  </si>
  <si>
    <t>76 Administrative Entities</t>
  </si>
  <si>
    <t>HHAP  3 Initial</t>
  </si>
  <si>
    <t>HHAP  3 Remainder</t>
  </si>
  <si>
    <t>Total HHAP 3 Award</t>
  </si>
  <si>
    <t>Napa City &amp; County CoC</t>
  </si>
  <si>
    <t xml:space="preserve">CoC </t>
  </si>
  <si>
    <t xml:space="preserve">Per Health and Safety Code 50220.8, HHAP 4 grantees are provided an initial disbursement of their allocation following award and execution of their standard agreement, and they are eligible for a HHAP 4 remainder disbursement if they meet certain criteria:
1.	75% of the HHAP 4 initial disbursement is obligated by May 31, 2025.
2.	50% of the HHAP 4 initial disbursement is expended by May 31, 2025.
3.	Demonstrated progress on CA System Performance Measures (SPMs) per HSC 50223, by meeting either:
                A: The applicable CoC region has demonstrated progress on CA SPMs from CY 22 baseline to the latest CA SPM data. Or
                B: If the grantee's region did not demonstrate progress on CA SPMs, the grantee submitted a description of barriers and solutions to those barriers to HCD, they accepted technical assistance from HCD, and they agreed to limit the allowable uses of these program funds, 
                as determined and to the satisfaction of HCD, in order to be eligible for disbursement.
If Column G says “Yes” and is green, that indicates the grantee has met criteria 1 and 2 to receive their HHAP 4 remainder disbursement.
</t>
  </si>
  <si>
    <t>HHAP Round 4</t>
  </si>
  <si>
    <t>HHAP 4 Fiscal Monitoring</t>
  </si>
  <si>
    <t>75 Administrative Entities</t>
  </si>
  <si>
    <t>HHAP 4 Initial Disbursement Amount</t>
  </si>
  <si>
    <t>HHAP 4 Remainder Disbursement Amount</t>
  </si>
  <si>
    <t>Total HHAP 4 Award</t>
  </si>
  <si>
    <t>Fiscally Eligible for Remainder Disbursement</t>
  </si>
  <si>
    <t>75% Initial Allocation Obligated</t>
  </si>
  <si>
    <t>% Initial Disbursment Obligated</t>
  </si>
  <si>
    <t>100% Total Allocation Expended</t>
  </si>
  <si>
    <t>50% Initial Allocation Expended</t>
  </si>
  <si>
    <t>% Initial Disbursement Expended</t>
  </si>
  <si>
    <t>Merced City &amp; County CoC</t>
  </si>
  <si>
    <t>Irvine</t>
  </si>
  <si>
    <t xml:space="preserve">Per Health and Safety Code 50235, HHAP 5 grantees are provided an initial disbursement of their allocation following award and execution of their standard agreement, and they are eligible for a HHAP 5 remainder disbursement if they meet certain criteria:
1.	75% of the HHAP 5 initial disbursement is obligated by June 30, 2026.
2.	50% of the HHAP 5 initial disbursement is expended by June 30, 2026.
3.	The HHAP 5 midterm update demonstrates sufficient progress and compliance with plan commitments, including no actions adverse to achieving plan objectives, and demonstrated progress on CA System Performance Measures (SPMs) to the satisfaction of HCD.
If Column G says “Yes” and is green, that indicates the grantee has met criteria 1 and 2 to receive their HHAP 5 remainder disbursement.
</t>
  </si>
  <si>
    <t>HHAP Round 5</t>
  </si>
  <si>
    <t>HHAP 5 Fiscal Monitoring</t>
  </si>
  <si>
    <t>79 Administrative Entities</t>
  </si>
  <si>
    <t>HHAP 5 Initial Disbursement Amount</t>
  </si>
  <si>
    <t>HHAP 5 Remainder Disbursement Amount</t>
  </si>
  <si>
    <t>Total HHAP 5 Award</t>
  </si>
  <si>
    <t>% Total Expended as of Latest Report</t>
  </si>
  <si>
    <t>Inyo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</si>
</sst>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_([$$-409]* #,##0.00_);_([$$-409]* \(#,##0.00\);_([$$-409]* &quot;-&quot;??_);_(@_)"/>
    <numFmt numFmtId="165" formatCode="&quot;$&quot;#,##0.00"/>
    <numFmt numFmtId="166" formatCode="[$$-1]#,##0.00;\([$$-1]#,##0.00\)"/>
    <numFmt numFmtId="167" formatCode="0.0%"/>
  </numFmts>
  <fonts count="42" x14ac:knownFonts="1">
    <font>
      <sz val="11"/>
      <color theme="1"/>
      <name val="Calibri"/>
      <family val="2"/>
      <scheme val="minor"/>
    </font>
    <font>
      <sz val="11"/>
      <color theme="1"/>
      <name val="Calibri"/>
      <family val="2"/>
      <scheme val="minor"/>
    </font>
    <font>
      <b/>
      <sz val="13"/>
      <color theme="3"/>
      <name val="Calibri"/>
      <family val="2"/>
      <scheme val="minor"/>
    </font>
    <font>
      <u/>
      <sz val="11"/>
      <color theme="10"/>
      <name val="Calibri"/>
      <family val="2"/>
      <scheme val="minor"/>
    </font>
    <font>
      <sz val="11"/>
      <color rgb="FF006100"/>
      <name val="Calibri"/>
      <family val="2"/>
      <scheme val="minor"/>
    </font>
    <font>
      <sz val="11"/>
      <color theme="1"/>
      <name val="Arial"/>
      <family val="2"/>
    </font>
    <font>
      <sz val="10"/>
      <color theme="1"/>
      <name val="Arial"/>
      <family val="2"/>
    </font>
    <font>
      <b/>
      <sz val="14"/>
      <color rgb="FFFFFFFF"/>
      <name val="Arial"/>
      <family val="2"/>
    </font>
    <font>
      <b/>
      <sz val="14"/>
      <color rgb="FF000000"/>
      <name val="Arial"/>
      <family val="2"/>
    </font>
    <font>
      <sz val="11"/>
      <name val="Arial"/>
      <family val="2"/>
    </font>
    <font>
      <u/>
      <sz val="11"/>
      <color theme="10"/>
      <name val="Arial"/>
      <family val="2"/>
    </font>
    <font>
      <sz val="14"/>
      <name val="Arial"/>
      <family val="2"/>
    </font>
    <font>
      <b/>
      <sz val="14"/>
      <name val="Arial"/>
      <family val="2"/>
    </font>
    <font>
      <b/>
      <sz val="11"/>
      <color rgb="FFFFFFFF"/>
      <name val="Arial"/>
      <family val="2"/>
    </font>
    <font>
      <b/>
      <sz val="11"/>
      <color rgb="FF000000"/>
      <name val="Arial"/>
      <family val="2"/>
    </font>
    <font>
      <sz val="9"/>
      <name val="Arial"/>
      <family val="2"/>
    </font>
    <font>
      <sz val="10"/>
      <name val="Arial"/>
      <family val="2"/>
    </font>
    <font>
      <u/>
      <sz val="10"/>
      <color theme="10"/>
      <name val="Arial"/>
      <family val="2"/>
    </font>
    <font>
      <sz val="9"/>
      <color rgb="FF000000"/>
      <name val="Arial"/>
      <family val="2"/>
    </font>
    <font>
      <b/>
      <sz val="11"/>
      <color rgb="FFC00000"/>
      <name val="Arial"/>
      <family val="2"/>
    </font>
    <font>
      <sz val="11"/>
      <color rgb="FF000000"/>
      <name val="Arial"/>
      <family val="2"/>
    </font>
    <font>
      <b/>
      <sz val="14"/>
      <color theme="8" tint="0.79998168889431442"/>
      <name val="Arial"/>
      <family val="2"/>
    </font>
    <font>
      <b/>
      <sz val="11"/>
      <name val="Arial"/>
      <family val="2"/>
    </font>
    <font>
      <sz val="11"/>
      <color rgb="FF444444"/>
      <name val="Arial"/>
      <family val="2"/>
    </font>
    <font>
      <sz val="10"/>
      <color rgb="FF444444"/>
      <name val="Arial"/>
      <family val="2"/>
    </font>
    <font>
      <b/>
      <sz val="11"/>
      <color theme="1"/>
      <name val="Arial"/>
      <family val="2"/>
    </font>
    <font>
      <b/>
      <sz val="14"/>
      <color theme="0"/>
      <name val="Arial"/>
      <family val="2"/>
    </font>
    <font>
      <sz val="9"/>
      <color theme="7" tint="0.39997558519241921"/>
      <name val="Arial"/>
      <family val="2"/>
    </font>
    <font>
      <b/>
      <sz val="16"/>
      <color rgb="FFFFFFFF"/>
      <name val="Arial"/>
      <family val="2"/>
    </font>
    <font>
      <b/>
      <sz val="14"/>
      <color rgb="FFC00000"/>
      <name val="Arial"/>
      <family val="2"/>
    </font>
    <font>
      <sz val="9"/>
      <color theme="1"/>
      <name val="Arial"/>
      <family val="2"/>
    </font>
    <font>
      <sz val="8"/>
      <color theme="1"/>
      <name val="Arial"/>
      <family val="2"/>
    </font>
    <font>
      <sz val="11"/>
      <color theme="2" tint="-0.749992370372631"/>
      <name val="Arial"/>
      <family val="2"/>
    </font>
    <font>
      <b/>
      <sz val="11"/>
      <color theme="8" tint="-0.249977111117893"/>
      <name val="Arial"/>
      <family val="2"/>
    </font>
    <font>
      <sz val="12"/>
      <color rgb="FF000000"/>
      <name val="Arial"/>
      <family val="2"/>
    </font>
    <font>
      <sz val="10"/>
      <color rgb="FF000000"/>
      <name val="Arial"/>
      <family val="2"/>
    </font>
    <font>
      <sz val="9"/>
      <color theme="2" tint="-0.749992370372631"/>
      <name val="Arial"/>
      <family val="2"/>
    </font>
    <font>
      <b/>
      <sz val="10"/>
      <color rgb="FF000000"/>
      <name val="Arial"/>
      <family val="2"/>
    </font>
    <font>
      <b/>
      <sz val="14"/>
      <color theme="8" tint="-0.249977111117893"/>
      <name val="Arial"/>
      <family val="2"/>
    </font>
    <font>
      <sz val="11"/>
      <color rgb="FF000000"/>
      <name val="Century Gothic"/>
      <family val="2"/>
    </font>
    <font>
      <sz val="11"/>
      <color theme="1"/>
      <name val="Century Gothic"/>
      <family val="2"/>
    </font>
    <font>
      <sz val="11"/>
      <name val="Century Gothic"/>
      <family val="2"/>
    </font>
  </fonts>
  <fills count="8">
    <fill>
      <patternFill patternType="none"/>
    </fill>
    <fill>
      <patternFill patternType="gray125"/>
    </fill>
    <fill>
      <patternFill patternType="solid">
        <fgColor rgb="FFEDEDED"/>
        <bgColor indexed="64"/>
      </patternFill>
    </fill>
    <fill>
      <patternFill patternType="solid">
        <fgColor theme="8" tint="0.79998168889431442"/>
        <bgColor indexed="64"/>
      </patternFill>
    </fill>
    <fill>
      <patternFill patternType="solid">
        <fgColor rgb="FFC6EFCE"/>
      </patternFill>
    </fill>
    <fill>
      <patternFill patternType="solid">
        <fgColor theme="8" tint="-0.499984740745262"/>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right/>
      <top/>
      <bottom style="thick">
        <color theme="4" tint="0.499984740745262"/>
      </bottom>
      <diagonal/>
    </border>
    <border>
      <left/>
      <right/>
      <top/>
      <bottom style="thin">
        <color rgb="FF000000"/>
      </bottom>
      <diagonal/>
    </border>
    <border>
      <left style="medium">
        <color rgb="FF1F4E78"/>
      </left>
      <right/>
      <top/>
      <bottom/>
      <diagonal/>
    </border>
    <border>
      <left/>
      <right style="medium">
        <color rgb="FF000000"/>
      </right>
      <top/>
      <bottom/>
      <diagonal/>
    </border>
    <border>
      <left style="medium">
        <color rgb="FF000000"/>
      </left>
      <right/>
      <top/>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rgb="FF000000"/>
      </left>
      <right/>
      <top/>
      <bottom style="medium">
        <color indexed="64"/>
      </bottom>
      <diagonal/>
    </border>
    <border>
      <left/>
      <right style="medium">
        <color theme="8" tint="-0.499984740745262"/>
      </right>
      <top/>
      <bottom/>
      <diagonal/>
    </border>
    <border>
      <left/>
      <right style="medium">
        <color theme="8" tint="-0.499984740745262"/>
      </right>
      <top/>
      <bottom style="thin">
        <color rgb="FF000000"/>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rgb="FF1F4E78"/>
      </right>
      <top style="medium">
        <color theme="8" tint="-0.499984740745262"/>
      </top>
      <bottom/>
      <diagonal/>
    </border>
    <border>
      <left style="medium">
        <color rgb="FF1F4E78"/>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style="medium">
        <color indexed="64"/>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style="medium">
        <color indexed="64"/>
      </right>
      <top/>
      <bottom style="medium">
        <color theme="8" tint="-0.499984740745262"/>
      </bottom>
      <diagonal/>
    </border>
    <border>
      <left style="medium">
        <color auto="1"/>
      </left>
      <right/>
      <top/>
      <bottom style="medium">
        <color theme="8" tint="-0.499984740745262"/>
      </bottom>
      <diagonal/>
    </border>
    <border>
      <left/>
      <right style="medium">
        <color rgb="FF000000"/>
      </right>
      <top/>
      <bottom style="medium">
        <color theme="8" tint="-0.499984740745262"/>
      </bottom>
      <diagonal/>
    </border>
    <border>
      <left/>
      <right style="medium">
        <color rgb="FF002060"/>
      </right>
      <top/>
      <bottom style="medium">
        <color theme="8" tint="-0.499984740745262"/>
      </bottom>
      <diagonal/>
    </border>
    <border>
      <left style="medium">
        <color auto="1"/>
      </left>
      <right/>
      <top style="medium">
        <color theme="8" tint="-0.499984740745262"/>
      </top>
      <bottom/>
      <diagonal/>
    </border>
    <border>
      <left style="medium">
        <color rgb="FF000000"/>
      </left>
      <right/>
      <top/>
      <bottom style="medium">
        <color theme="8" tint="-0.499984740745262"/>
      </bottom>
      <diagonal/>
    </border>
    <border>
      <left/>
      <right/>
      <top/>
      <bottom style="medium">
        <color indexed="64"/>
      </bottom>
      <diagonal/>
    </border>
    <border>
      <left/>
      <right style="medium">
        <color rgb="FF000000"/>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9" fontId="1" fillId="0" borderId="0" applyFont="0" applyFill="0" applyBorder="0" applyAlignment="0" applyProtection="0"/>
    <xf numFmtId="0" fontId="4" fillId="4" borderId="0" applyNumberFormat="0" applyBorder="0" applyAlignment="0" applyProtection="0"/>
  </cellStyleXfs>
  <cellXfs count="332">
    <xf numFmtId="0" fontId="0" fillId="0" borderId="0" xfId="0"/>
    <xf numFmtId="0" fontId="5" fillId="0" borderId="0" xfId="0" applyFont="1"/>
    <xf numFmtId="0" fontId="7" fillId="0" borderId="0" xfId="0" applyFont="1" applyAlignment="1">
      <alignment vertical="center"/>
    </xf>
    <xf numFmtId="0" fontId="14" fillId="0" borderId="0" xfId="0" applyFont="1"/>
    <xf numFmtId="0" fontId="13" fillId="0" borderId="0" xfId="0" applyFont="1"/>
    <xf numFmtId="0" fontId="20" fillId="0" borderId="0" xfId="0" applyFont="1" applyAlignment="1">
      <alignment wrapText="1"/>
    </xf>
    <xf numFmtId="0" fontId="23" fillId="0" borderId="0" xfId="0" quotePrefix="1" applyFont="1"/>
    <xf numFmtId="0" fontId="20" fillId="0" borderId="0" xfId="0" applyFont="1"/>
    <xf numFmtId="165" fontId="20" fillId="0" borderId="11" xfId="0" applyNumberFormat="1" applyFont="1" applyBorder="1"/>
    <xf numFmtId="9" fontId="20" fillId="0" borderId="0" xfId="0" applyNumberFormat="1" applyFont="1" applyAlignment="1">
      <alignment horizontal="right"/>
    </xf>
    <xf numFmtId="165" fontId="5" fillId="0" borderId="0" xfId="1" applyNumberFormat="1" applyFont="1" applyFill="1" applyBorder="1"/>
    <xf numFmtId="49" fontId="20" fillId="0" borderId="0" xfId="0" applyNumberFormat="1" applyFont="1" applyAlignment="1">
      <alignment horizontal="center"/>
    </xf>
    <xf numFmtId="165" fontId="20" fillId="0" borderId="6" xfId="1" applyNumberFormat="1" applyFont="1" applyFill="1" applyBorder="1" applyAlignment="1"/>
    <xf numFmtId="165" fontId="20" fillId="0" borderId="0" xfId="1" applyNumberFormat="1" applyFont="1" applyFill="1" applyBorder="1" applyAlignment="1"/>
    <xf numFmtId="165" fontId="20" fillId="0" borderId="6" xfId="1" applyNumberFormat="1" applyFont="1" applyFill="1" applyBorder="1" applyAlignment="1">
      <alignment horizontal="right"/>
    </xf>
    <xf numFmtId="10" fontId="20" fillId="0" borderId="0" xfId="0" applyNumberFormat="1" applyFont="1" applyAlignment="1">
      <alignment horizontal="right"/>
    </xf>
    <xf numFmtId="0" fontId="25" fillId="6" borderId="0" xfId="0" applyFont="1" applyFill="1"/>
    <xf numFmtId="0" fontId="14" fillId="6" borderId="0" xfId="0" applyFont="1" applyFill="1"/>
    <xf numFmtId="0" fontId="14" fillId="6" borderId="0" xfId="0" applyFont="1" applyFill="1" applyAlignment="1">
      <alignment horizontal="right" indent="1"/>
    </xf>
    <xf numFmtId="165" fontId="14" fillId="6" borderId="0" xfId="0" applyNumberFormat="1" applyFont="1" applyFill="1"/>
    <xf numFmtId="0" fontId="14" fillId="6" borderId="0" xfId="0" applyFont="1" applyFill="1" applyAlignment="1">
      <alignment horizontal="right"/>
    </xf>
    <xf numFmtId="0" fontId="5" fillId="6" borderId="0" xfId="0" applyFont="1" applyFill="1"/>
    <xf numFmtId="0" fontId="5" fillId="2" borderId="0" xfId="0" applyFont="1" applyFill="1"/>
    <xf numFmtId="0" fontId="20" fillId="6" borderId="0" xfId="0" applyFont="1" applyFill="1"/>
    <xf numFmtId="9" fontId="5" fillId="6" borderId="0" xfId="0" applyNumberFormat="1" applyFont="1" applyFill="1"/>
    <xf numFmtId="9" fontId="5" fillId="6" borderId="0" xfId="4" applyFont="1" applyFill="1"/>
    <xf numFmtId="164" fontId="5" fillId="0" borderId="0" xfId="0" applyNumberFormat="1" applyFont="1"/>
    <xf numFmtId="0" fontId="6" fillId="0" borderId="0" xfId="0" applyFont="1"/>
    <xf numFmtId="0" fontId="5" fillId="0" borderId="0" xfId="0" applyFont="1" applyAlignment="1">
      <alignment horizontal="center"/>
    </xf>
    <xf numFmtId="0" fontId="9" fillId="3" borderId="0" xfId="0" applyFont="1" applyFill="1"/>
    <xf numFmtId="0" fontId="13" fillId="3" borderId="11" xfId="0" applyFont="1" applyFill="1" applyBorder="1" applyAlignment="1">
      <alignment horizontal="center"/>
    </xf>
    <xf numFmtId="0" fontId="9" fillId="3" borderId="0" xfId="0" applyFont="1" applyFill="1" applyAlignment="1">
      <alignment horizontal="center"/>
    </xf>
    <xf numFmtId="0" fontId="22" fillId="3" borderId="0" xfId="0" applyFont="1" applyFill="1" applyAlignment="1">
      <alignment horizontal="left" indent="15"/>
    </xf>
    <xf numFmtId="0" fontId="13" fillId="3" borderId="0" xfId="0" applyFont="1" applyFill="1" applyAlignment="1">
      <alignment horizontal="left" indent="15"/>
    </xf>
    <xf numFmtId="0" fontId="19" fillId="3" borderId="11" xfId="0" applyFont="1" applyFill="1" applyBorder="1" applyAlignment="1">
      <alignment horizontal="center"/>
    </xf>
    <xf numFmtId="14" fontId="9" fillId="3" borderId="0" xfId="0" applyNumberFormat="1" applyFont="1" applyFill="1" applyAlignment="1">
      <alignment horizontal="center"/>
    </xf>
    <xf numFmtId="14" fontId="14" fillId="6" borderId="5" xfId="0" applyNumberFormat="1" applyFont="1" applyFill="1" applyBorder="1" applyAlignment="1">
      <alignment horizontal="center" vertical="center" wrapText="1"/>
    </xf>
    <xf numFmtId="0" fontId="14" fillId="6" borderId="0" xfId="0" applyFont="1" applyFill="1" applyAlignment="1">
      <alignment horizontal="center" vertical="center" wrapText="1"/>
    </xf>
    <xf numFmtId="8" fontId="20" fillId="0" borderId="11" xfId="0" applyNumberFormat="1" applyFont="1" applyBorder="1"/>
    <xf numFmtId="44" fontId="20" fillId="0" borderId="0" xfId="0" applyNumberFormat="1" applyFont="1" applyAlignment="1">
      <alignment horizontal="right"/>
    </xf>
    <xf numFmtId="8" fontId="20" fillId="0" borderId="6" xfId="0" applyNumberFormat="1" applyFont="1" applyBorder="1"/>
    <xf numFmtId="8" fontId="20" fillId="0" borderId="0" xfId="0" applyNumberFormat="1" applyFont="1"/>
    <xf numFmtId="8" fontId="20" fillId="0" borderId="6" xfId="0" applyNumberFormat="1" applyFont="1" applyBorder="1" applyAlignment="1">
      <alignment horizontal="right"/>
    </xf>
    <xf numFmtId="165" fontId="20" fillId="0" borderId="6" xfId="0" applyNumberFormat="1" applyFont="1" applyBorder="1"/>
    <xf numFmtId="165" fontId="20" fillId="0" borderId="0" xfId="0" applyNumberFormat="1" applyFont="1"/>
    <xf numFmtId="0" fontId="5" fillId="6" borderId="0" xfId="0" applyFont="1" applyFill="1" applyAlignment="1">
      <alignment horizontal="left" indent="2"/>
    </xf>
    <xf numFmtId="9" fontId="5" fillId="0" borderId="0" xfId="0" applyNumberFormat="1" applyFont="1"/>
    <xf numFmtId="2" fontId="5" fillId="0" borderId="0" xfId="0" applyNumberFormat="1" applyFont="1"/>
    <xf numFmtId="0" fontId="7" fillId="3" borderId="0" xfId="0" applyFont="1" applyFill="1" applyAlignment="1">
      <alignment horizontal="center"/>
    </xf>
    <xf numFmtId="0" fontId="29" fillId="3" borderId="11" xfId="0" applyFont="1" applyFill="1" applyBorder="1" applyAlignment="1">
      <alignment horizontal="center"/>
    </xf>
    <xf numFmtId="44" fontId="20" fillId="0" borderId="0" xfId="0" applyNumberFormat="1" applyFont="1" applyAlignment="1">
      <alignment horizontal="center" vertical="center"/>
    </xf>
    <xf numFmtId="165" fontId="5" fillId="0" borderId="0" xfId="0" applyNumberFormat="1" applyFont="1"/>
    <xf numFmtId="9" fontId="20" fillId="0" borderId="0" xfId="0" applyNumberFormat="1" applyFont="1" applyAlignment="1">
      <alignment horizontal="right" vertical="center"/>
    </xf>
    <xf numFmtId="0" fontId="5" fillId="0" borderId="0" xfId="0" applyFont="1" applyAlignment="1">
      <alignment horizontal="center" vertical="center"/>
    </xf>
    <xf numFmtId="9" fontId="14" fillId="6" borderId="0" xfId="0" applyNumberFormat="1" applyFont="1" applyFill="1"/>
    <xf numFmtId="0" fontId="25" fillId="0" borderId="0" xfId="0" applyFont="1"/>
    <xf numFmtId="2" fontId="30" fillId="0" borderId="0" xfId="0" applyNumberFormat="1" applyFont="1" applyAlignment="1">
      <alignment horizontal="center"/>
    </xf>
    <xf numFmtId="8" fontId="31" fillId="0" borderId="0" xfId="0" applyNumberFormat="1" applyFont="1" applyAlignment="1">
      <alignment horizontal="center"/>
    </xf>
    <xf numFmtId="0" fontId="13" fillId="3" borderId="0" xfId="0" applyFont="1" applyFill="1" applyAlignment="1">
      <alignment horizontal="center"/>
    </xf>
    <xf numFmtId="0" fontId="20" fillId="3" borderId="0" xfId="0" applyFont="1" applyFill="1"/>
    <xf numFmtId="14" fontId="32" fillId="3" borderId="0" xfId="0" applyNumberFormat="1" applyFont="1" applyFill="1" applyAlignment="1">
      <alignment horizontal="left"/>
    </xf>
    <xf numFmtId="0" fontId="14" fillId="3" borderId="0" xfId="0" applyFont="1" applyFill="1" applyAlignment="1">
      <alignment horizontal="center"/>
    </xf>
    <xf numFmtId="0" fontId="19" fillId="3" borderId="0" xfId="0" applyFont="1" applyFill="1" applyAlignment="1">
      <alignment horizontal="center"/>
    </xf>
    <xf numFmtId="0" fontId="33" fillId="3" borderId="0" xfId="0" applyFont="1" applyFill="1" applyAlignment="1">
      <alignment horizontal="center"/>
    </xf>
    <xf numFmtId="14" fontId="9" fillId="3" borderId="0" xfId="0" applyNumberFormat="1" applyFont="1" applyFill="1" applyAlignment="1">
      <alignment vertical="top"/>
    </xf>
    <xf numFmtId="0" fontId="14" fillId="3" borderId="0" xfId="2" applyFont="1" applyFill="1" applyBorder="1" applyAlignment="1">
      <alignment horizontal="center" vertical="center" wrapText="1"/>
    </xf>
    <xf numFmtId="14" fontId="14" fillId="6" borderId="6" xfId="0" applyNumberFormat="1" applyFont="1" applyFill="1" applyBorder="1" applyAlignment="1">
      <alignment horizontal="center" vertical="center" wrapText="1"/>
    </xf>
    <xf numFmtId="165" fontId="9" fillId="0" borderId="0" xfId="0" applyNumberFormat="1" applyFont="1" applyAlignment="1">
      <alignment horizontal="right"/>
    </xf>
    <xf numFmtId="165" fontId="20" fillId="6" borderId="11" xfId="0" applyNumberFormat="1" applyFont="1" applyFill="1" applyBorder="1" applyAlignment="1">
      <alignment horizontal="right"/>
    </xf>
    <xf numFmtId="9" fontId="5" fillId="0" borderId="0" xfId="0" applyNumberFormat="1" applyFont="1" applyAlignment="1">
      <alignment horizontal="right"/>
    </xf>
    <xf numFmtId="8" fontId="5" fillId="0" borderId="6" xfId="0" applyNumberFormat="1" applyFont="1" applyBorder="1"/>
    <xf numFmtId="8" fontId="5" fillId="0" borderId="6" xfId="0" applyNumberFormat="1" applyFont="1" applyBorder="1" applyAlignment="1">
      <alignment horizontal="right"/>
    </xf>
    <xf numFmtId="165" fontId="5" fillId="0" borderId="0" xfId="1" applyNumberFormat="1" applyFont="1" applyBorder="1" applyAlignment="1">
      <alignment horizontal="right"/>
    </xf>
    <xf numFmtId="8" fontId="5" fillId="0" borderId="0" xfId="0" applyNumberFormat="1" applyFont="1"/>
    <xf numFmtId="165" fontId="34" fillId="6" borderId="11" xfId="0" applyNumberFormat="1" applyFont="1" applyFill="1" applyBorder="1" applyAlignment="1">
      <alignment horizontal="right"/>
    </xf>
    <xf numFmtId="164" fontId="14" fillId="6" borderId="0" xfId="0" applyNumberFormat="1" applyFont="1" applyFill="1" applyAlignment="1">
      <alignment horizontal="right"/>
    </xf>
    <xf numFmtId="44" fontId="25" fillId="0" borderId="0" xfId="0" applyNumberFormat="1" applyFont="1"/>
    <xf numFmtId="2" fontId="20" fillId="0" borderId="0" xfId="0" applyNumberFormat="1" applyFont="1"/>
    <xf numFmtId="0" fontId="20" fillId="0" borderId="0" xfId="0" applyFont="1" applyAlignment="1">
      <alignment vertical="center"/>
    </xf>
    <xf numFmtId="0" fontId="9" fillId="3" borderId="0" xfId="0" applyFont="1" applyFill="1" applyAlignment="1">
      <alignment wrapText="1"/>
    </xf>
    <xf numFmtId="0" fontId="35" fillId="3" borderId="0" xfId="0" applyFont="1" applyFill="1"/>
    <xf numFmtId="14" fontId="36" fillId="3" borderId="0" xfId="0" applyNumberFormat="1" applyFont="1" applyFill="1" applyAlignment="1">
      <alignment horizontal="left" wrapText="1"/>
    </xf>
    <xf numFmtId="0" fontId="37" fillId="3" borderId="0" xfId="0" applyFont="1" applyFill="1" applyAlignment="1">
      <alignment horizontal="center"/>
    </xf>
    <xf numFmtId="0" fontId="29" fillId="3" borderId="0" xfId="0" applyFont="1" applyFill="1" applyAlignment="1">
      <alignment horizontal="center"/>
    </xf>
    <xf numFmtId="0" fontId="38" fillId="3" borderId="0" xfId="0" applyFont="1" applyFill="1" applyAlignment="1">
      <alignment horizontal="center"/>
    </xf>
    <xf numFmtId="14" fontId="14" fillId="6" borderId="10" xfId="0" applyNumberFormat="1" applyFont="1" applyFill="1" applyBorder="1" applyAlignment="1">
      <alignment horizontal="center" vertical="center" wrapText="1"/>
    </xf>
    <xf numFmtId="44" fontId="20" fillId="0" borderId="3" xfId="0" applyNumberFormat="1" applyFont="1" applyBorder="1" applyAlignment="1">
      <alignment horizontal="center"/>
    </xf>
    <xf numFmtId="44" fontId="20" fillId="0" borderId="0" xfId="0" applyNumberFormat="1" applyFont="1" applyAlignment="1">
      <alignment horizontal="center"/>
    </xf>
    <xf numFmtId="166" fontId="5" fillId="0" borderId="7" xfId="0" applyNumberFormat="1" applyFont="1" applyBorder="1"/>
    <xf numFmtId="166" fontId="5" fillId="0" borderId="8" xfId="0" applyNumberFormat="1" applyFont="1" applyBorder="1"/>
    <xf numFmtId="166" fontId="5" fillId="0" borderId="7" xfId="0" applyNumberFormat="1" applyFont="1" applyBorder="1" applyAlignment="1">
      <alignment horizontal="right"/>
    </xf>
    <xf numFmtId="166" fontId="5" fillId="0" borderId="6" xfId="0" applyNumberFormat="1" applyFont="1" applyBorder="1"/>
    <xf numFmtId="166" fontId="5" fillId="0" borderId="9" xfId="0" applyNumberFormat="1" applyFont="1" applyBorder="1"/>
    <xf numFmtId="166" fontId="5" fillId="0" borderId="6" xfId="0" applyNumberFormat="1" applyFont="1" applyBorder="1" applyAlignment="1">
      <alignment horizontal="right"/>
    </xf>
    <xf numFmtId="165" fontId="20" fillId="6" borderId="0" xfId="0" applyNumberFormat="1" applyFont="1" applyFill="1"/>
    <xf numFmtId="165" fontId="5" fillId="0" borderId="9" xfId="1" applyNumberFormat="1" applyFont="1" applyFill="1" applyBorder="1"/>
    <xf numFmtId="0" fontId="14" fillId="6" borderId="0" xfId="0" applyFont="1" applyFill="1" applyAlignment="1">
      <alignment horizontal="right" wrapText="1"/>
    </xf>
    <xf numFmtId="0" fontId="20" fillId="6" borderId="0" xfId="0" applyFont="1" applyFill="1" applyAlignment="1">
      <alignment wrapText="1"/>
    </xf>
    <xf numFmtId="0" fontId="20" fillId="0" borderId="0" xfId="0" applyFont="1" applyAlignment="1">
      <alignment vertical="center" wrapText="1"/>
    </xf>
    <xf numFmtId="0" fontId="5" fillId="0" borderId="0" xfId="0" applyFont="1" applyAlignment="1">
      <alignment wrapText="1"/>
    </xf>
    <xf numFmtId="0" fontId="14" fillId="0" borderId="0" xfId="0" applyFont="1" applyAlignment="1">
      <alignment vertical="center"/>
    </xf>
    <xf numFmtId="0" fontId="13" fillId="0" borderId="0" xfId="0" applyFont="1" applyAlignment="1">
      <alignment vertical="center"/>
    </xf>
    <xf numFmtId="0" fontId="14" fillId="3" borderId="0" xfId="0" applyFont="1" applyFill="1" applyAlignment="1">
      <alignment wrapText="1"/>
    </xf>
    <xf numFmtId="164" fontId="14" fillId="3" borderId="0" xfId="2" applyNumberFormat="1" applyFont="1" applyFill="1" applyBorder="1" applyAlignment="1">
      <alignment horizontal="left" wrapText="1"/>
    </xf>
    <xf numFmtId="164" fontId="14" fillId="3" borderId="0" xfId="2" applyNumberFormat="1" applyFont="1" applyFill="1" applyBorder="1" applyAlignment="1">
      <alignment wrapText="1"/>
    </xf>
    <xf numFmtId="14" fontId="14" fillId="3" borderId="5" xfId="0" applyNumberFormat="1" applyFont="1" applyFill="1" applyBorder="1" applyAlignment="1">
      <alignment horizontal="center" vertical="center" wrapText="1"/>
    </xf>
    <xf numFmtId="0" fontId="7" fillId="5" borderId="0" xfId="0" applyFont="1" applyFill="1" applyAlignment="1">
      <alignment vertical="center"/>
    </xf>
    <xf numFmtId="0" fontId="14" fillId="3" borderId="0" xfId="0" applyFont="1" applyFill="1" applyAlignment="1">
      <alignment horizontal="left" wrapText="1"/>
    </xf>
    <xf numFmtId="0" fontId="14" fillId="3" borderId="11" xfId="0" applyFont="1" applyFill="1" applyBorder="1" applyAlignment="1">
      <alignment horizontal="left" wrapText="1"/>
    </xf>
    <xf numFmtId="14" fontId="14" fillId="3" borderId="6" xfId="0" applyNumberFormat="1"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Alignment="1">
      <alignment horizontal="left"/>
    </xf>
    <xf numFmtId="0" fontId="14" fillId="3" borderId="0" xfId="0" applyFont="1" applyFill="1" applyAlignment="1">
      <alignment horizontal="center" vertical="center" wrapText="1"/>
    </xf>
    <xf numFmtId="0" fontId="8" fillId="0" borderId="0" xfId="0" applyFont="1" applyAlignment="1">
      <alignment vertical="center"/>
    </xf>
    <xf numFmtId="9" fontId="9" fillId="3" borderId="0" xfId="4" applyFont="1" applyFill="1" applyAlignment="1">
      <alignment horizontal="left"/>
    </xf>
    <xf numFmtId="9" fontId="9" fillId="3" borderId="0" xfId="4" applyFont="1" applyFill="1" applyAlignment="1">
      <alignment indent="1"/>
    </xf>
    <xf numFmtId="9" fontId="9" fillId="3" borderId="0" xfId="4" applyFont="1" applyFill="1" applyBorder="1" applyAlignment="1">
      <alignment indent="1"/>
    </xf>
    <xf numFmtId="0" fontId="7" fillId="3" borderId="0" xfId="0" applyFont="1" applyFill="1"/>
    <xf numFmtId="0" fontId="11" fillId="3" borderId="0" xfId="0" applyFont="1" applyFill="1" applyAlignment="1">
      <alignment horizontal="center"/>
    </xf>
    <xf numFmtId="0" fontId="12" fillId="3" borderId="0" xfId="0" applyFont="1" applyFill="1"/>
    <xf numFmtId="0" fontId="13" fillId="3" borderId="0" xfId="0" applyFont="1" applyFill="1" applyAlignment="1">
      <alignment horizontal="left" indent="23"/>
    </xf>
    <xf numFmtId="14" fontId="16" fillId="3" borderId="0" xfId="0" applyNumberFormat="1" applyFont="1" applyFill="1" applyAlignment="1">
      <alignment horizontal="left"/>
    </xf>
    <xf numFmtId="0" fontId="17" fillId="3" borderId="11" xfId="3" applyFont="1" applyFill="1" applyBorder="1" applyAlignment="1">
      <alignment horizontal="center"/>
    </xf>
    <xf numFmtId="0" fontId="19" fillId="3" borderId="11" xfId="0" applyFont="1" applyFill="1" applyBorder="1" applyAlignment="1">
      <alignment horizontal="center" wrapText="1"/>
    </xf>
    <xf numFmtId="14" fontId="20" fillId="3" borderId="0" xfId="0" applyNumberFormat="1" applyFont="1" applyFill="1" applyAlignment="1">
      <alignment horizontal="center"/>
    </xf>
    <xf numFmtId="0" fontId="21" fillId="3" borderId="0" xfId="0" applyFont="1" applyFill="1"/>
    <xf numFmtId="0" fontId="14" fillId="3" borderId="0" xfId="2" applyFont="1" applyFill="1" applyBorder="1" applyAlignment="1">
      <alignment horizontal="center" wrapText="1"/>
    </xf>
    <xf numFmtId="0" fontId="7" fillId="5" borderId="2" xfId="3" applyFont="1" applyFill="1" applyBorder="1" applyAlignment="1">
      <alignment vertical="center"/>
    </xf>
    <xf numFmtId="0" fontId="7" fillId="5" borderId="12" xfId="0" applyFont="1" applyFill="1" applyBorder="1" applyAlignment="1">
      <alignment vertical="center"/>
    </xf>
    <xf numFmtId="165" fontId="5" fillId="0" borderId="0" xfId="1" applyNumberFormat="1" applyFont="1" applyFill="1" applyBorder="1" applyAlignment="1">
      <alignment horizontal="right"/>
    </xf>
    <xf numFmtId="165" fontId="5" fillId="0" borderId="6" xfId="1" applyNumberFormat="1" applyFont="1" applyFill="1" applyBorder="1"/>
    <xf numFmtId="165" fontId="5" fillId="0" borderId="6" xfId="1" applyNumberFormat="1" applyFont="1" applyBorder="1" applyAlignment="1">
      <alignment horizontal="right"/>
    </xf>
    <xf numFmtId="165" fontId="20" fillId="6" borderId="11" xfId="0" applyNumberFormat="1" applyFont="1" applyFill="1" applyBorder="1"/>
    <xf numFmtId="0" fontId="7" fillId="5" borderId="13" xfId="3" applyFont="1" applyFill="1" applyBorder="1" applyAlignment="1">
      <alignment vertical="center"/>
    </xf>
    <xf numFmtId="0" fontId="27" fillId="5" borderId="14" xfId="0" applyFont="1" applyFill="1" applyBorder="1" applyAlignment="1">
      <alignment horizontal="left" vertical="center"/>
    </xf>
    <xf numFmtId="0" fontId="7" fillId="5" borderId="14" xfId="3" applyFont="1" applyFill="1" applyBorder="1" applyAlignment="1">
      <alignment vertical="center" wrapText="1"/>
    </xf>
    <xf numFmtId="0" fontId="7" fillId="5" borderId="15" xfId="0" applyFont="1" applyFill="1" applyBorder="1" applyAlignment="1">
      <alignment horizontal="center" vertical="center"/>
    </xf>
    <xf numFmtId="0" fontId="7" fillId="5" borderId="14" xfId="0" applyFont="1" applyFill="1" applyBorder="1" applyAlignment="1">
      <alignment vertical="center"/>
    </xf>
    <xf numFmtId="0" fontId="9" fillId="3" borderId="18" xfId="0" applyFont="1" applyFill="1" applyBorder="1"/>
    <xf numFmtId="0" fontId="14" fillId="3" borderId="18" xfId="0" applyFont="1" applyFill="1" applyBorder="1" applyAlignment="1">
      <alignment wrapText="1"/>
    </xf>
    <xf numFmtId="0" fontId="5" fillId="0" borderId="18" xfId="0" applyFont="1" applyBorder="1" applyAlignment="1">
      <alignment horizontal="left"/>
    </xf>
    <xf numFmtId="166" fontId="5" fillId="0" borderId="19" xfId="0" applyNumberFormat="1" applyFont="1" applyBorder="1" applyAlignment="1">
      <alignment horizontal="right"/>
    </xf>
    <xf numFmtId="166" fontId="5" fillId="0" borderId="11" xfId="0" applyNumberFormat="1" applyFont="1" applyBorder="1" applyAlignment="1">
      <alignment horizontal="right"/>
    </xf>
    <xf numFmtId="0" fontId="5" fillId="0" borderId="18" xfId="0" applyFont="1" applyBorder="1" applyAlignment="1">
      <alignment horizontal="left" wrapText="1"/>
    </xf>
    <xf numFmtId="0" fontId="5" fillId="0" borderId="20" xfId="0" applyFont="1" applyBorder="1" applyAlignment="1">
      <alignment horizontal="left"/>
    </xf>
    <xf numFmtId="0" fontId="23" fillId="0" borderId="21" xfId="0" quotePrefix="1" applyFont="1" applyBorder="1"/>
    <xf numFmtId="0" fontId="20" fillId="0" borderId="21" xfId="0" applyFont="1" applyBorder="1" applyAlignment="1">
      <alignment wrapText="1"/>
    </xf>
    <xf numFmtId="165" fontId="20" fillId="0" borderId="21" xfId="0" applyNumberFormat="1" applyFont="1" applyBorder="1"/>
    <xf numFmtId="165" fontId="20" fillId="6" borderId="22" xfId="0" applyNumberFormat="1" applyFont="1" applyFill="1" applyBorder="1"/>
    <xf numFmtId="44" fontId="20" fillId="0" borderId="21" xfId="0" applyNumberFormat="1" applyFont="1" applyBorder="1" applyAlignment="1">
      <alignment horizontal="center"/>
    </xf>
    <xf numFmtId="9" fontId="5" fillId="0" borderId="21" xfId="0" applyNumberFormat="1" applyFont="1" applyBorder="1"/>
    <xf numFmtId="9" fontId="20" fillId="0" borderId="21" xfId="0" applyNumberFormat="1" applyFont="1" applyBorder="1" applyAlignment="1">
      <alignment horizontal="right"/>
    </xf>
    <xf numFmtId="165" fontId="5" fillId="0" borderId="21" xfId="1" applyNumberFormat="1" applyFont="1" applyFill="1" applyBorder="1"/>
    <xf numFmtId="44" fontId="20" fillId="0" borderId="21" xfId="0" applyNumberFormat="1" applyFont="1" applyBorder="1" applyAlignment="1">
      <alignment horizontal="right"/>
    </xf>
    <xf numFmtId="165" fontId="5" fillId="0" borderId="23" xfId="1" applyNumberFormat="1" applyFont="1" applyFill="1" applyBorder="1"/>
    <xf numFmtId="166" fontId="5" fillId="0" borderId="21" xfId="0" applyNumberFormat="1" applyFont="1" applyBorder="1"/>
    <xf numFmtId="166" fontId="5" fillId="0" borderId="23" xfId="0" applyNumberFormat="1" applyFont="1" applyBorder="1"/>
    <xf numFmtId="166" fontId="5" fillId="0" borderId="21" xfId="0" applyNumberFormat="1" applyFont="1" applyBorder="1" applyAlignment="1">
      <alignment horizontal="right"/>
    </xf>
    <xf numFmtId="166" fontId="5" fillId="0" borderId="22" xfId="0" applyNumberFormat="1" applyFont="1" applyBorder="1" applyAlignment="1">
      <alignment horizontal="right"/>
    </xf>
    <xf numFmtId="0" fontId="7" fillId="5" borderId="14" xfId="3" applyFont="1" applyFill="1" applyBorder="1" applyAlignment="1">
      <alignment vertical="center"/>
    </xf>
    <xf numFmtId="0" fontId="7" fillId="5" borderId="16" xfId="0" applyFont="1" applyFill="1" applyBorder="1" applyAlignment="1">
      <alignment vertical="center"/>
    </xf>
    <xf numFmtId="0" fontId="14" fillId="3" borderId="18" xfId="0" applyFont="1" applyFill="1" applyBorder="1" applyAlignment="1">
      <alignment horizontal="left" wrapText="1"/>
    </xf>
    <xf numFmtId="0" fontId="14" fillId="3" borderId="0" xfId="0" applyFont="1" applyFill="1" applyAlignment="1">
      <alignment horizontal="center" wrapText="1"/>
    </xf>
    <xf numFmtId="0" fontId="14" fillId="6" borderId="11" xfId="0" applyFont="1" applyFill="1" applyBorder="1" applyAlignment="1">
      <alignment horizontal="center" vertical="center" wrapText="1"/>
    </xf>
    <xf numFmtId="165" fontId="9" fillId="0" borderId="0" xfId="0" applyNumberFormat="1" applyFont="1" applyAlignment="1">
      <alignment horizontal="right" vertical="center"/>
    </xf>
    <xf numFmtId="8" fontId="5" fillId="0" borderId="11" xfId="0" applyNumberFormat="1" applyFont="1" applyBorder="1" applyAlignment="1">
      <alignment horizontal="right"/>
    </xf>
    <xf numFmtId="8" fontId="20" fillId="0" borderId="11" xfId="0" applyNumberFormat="1" applyFont="1" applyBorder="1" applyAlignment="1">
      <alignment horizontal="right"/>
    </xf>
    <xf numFmtId="165" fontId="20" fillId="0" borderId="0" xfId="0" applyNumberFormat="1" applyFont="1" applyAlignment="1">
      <alignment horizontal="right"/>
    </xf>
    <xf numFmtId="0" fontId="20" fillId="0" borderId="21" xfId="0" applyFont="1" applyBorder="1"/>
    <xf numFmtId="165" fontId="9" fillId="0" borderId="21" xfId="0" applyNumberFormat="1" applyFont="1" applyBorder="1" applyAlignment="1">
      <alignment horizontal="right"/>
    </xf>
    <xf numFmtId="165" fontId="20" fillId="6" borderId="22" xfId="0" applyNumberFormat="1" applyFont="1" applyFill="1" applyBorder="1" applyAlignment="1">
      <alignment horizontal="right"/>
    </xf>
    <xf numFmtId="9" fontId="5" fillId="0" borderId="21" xfId="0" applyNumberFormat="1" applyFont="1" applyBorder="1" applyAlignment="1">
      <alignment horizontal="right"/>
    </xf>
    <xf numFmtId="8" fontId="5" fillId="0" borderId="24" xfId="0" applyNumberFormat="1" applyFont="1" applyBorder="1"/>
    <xf numFmtId="8" fontId="5" fillId="0" borderId="25" xfId="0" applyNumberFormat="1" applyFont="1" applyBorder="1"/>
    <xf numFmtId="8" fontId="5" fillId="0" borderId="24" xfId="0" applyNumberFormat="1" applyFont="1" applyBorder="1" applyAlignment="1">
      <alignment horizontal="right"/>
    </xf>
    <xf numFmtId="8" fontId="5" fillId="0" borderId="22" xfId="0" applyNumberFormat="1" applyFont="1" applyBorder="1" applyAlignment="1">
      <alignment horizontal="right"/>
    </xf>
    <xf numFmtId="9" fontId="9" fillId="3" borderId="18" xfId="4" applyFont="1" applyFill="1" applyBorder="1" applyAlignment="1"/>
    <xf numFmtId="0" fontId="28" fillId="3" borderId="0" xfId="0" applyFont="1" applyFill="1" applyAlignment="1">
      <alignment horizontal="center"/>
    </xf>
    <xf numFmtId="14" fontId="20" fillId="3" borderId="0" xfId="0" applyNumberFormat="1" applyFont="1" applyFill="1" applyAlignment="1">
      <alignment horizontal="left"/>
    </xf>
    <xf numFmtId="164" fontId="5" fillId="0" borderId="18" xfId="0" applyNumberFormat="1" applyFont="1" applyBorder="1" applyAlignment="1">
      <alignment horizontal="left" vertical="center"/>
    </xf>
    <xf numFmtId="8" fontId="20" fillId="0" borderId="24" xfId="0" applyNumberFormat="1" applyFont="1" applyBorder="1"/>
    <xf numFmtId="8" fontId="20" fillId="0" borderId="26" xfId="0" applyNumberFormat="1" applyFont="1" applyBorder="1"/>
    <xf numFmtId="8" fontId="20" fillId="0" borderId="24" xfId="0" applyNumberFormat="1" applyFont="1" applyBorder="1" applyAlignment="1">
      <alignment horizontal="right"/>
    </xf>
    <xf numFmtId="8" fontId="20" fillId="0" borderId="22" xfId="0" applyNumberFormat="1" applyFont="1" applyBorder="1" applyAlignment="1">
      <alignment horizontal="right"/>
    </xf>
    <xf numFmtId="0" fontId="5" fillId="0" borderId="13" xfId="0" applyFont="1" applyBorder="1" applyAlignment="1">
      <alignment horizontal="left"/>
    </xf>
    <xf numFmtId="0" fontId="23" fillId="0" borderId="14" xfId="0" quotePrefix="1" applyFont="1" applyBorder="1"/>
    <xf numFmtId="0" fontId="20" fillId="0" borderId="14" xfId="0" applyFont="1" applyBorder="1"/>
    <xf numFmtId="165" fontId="20" fillId="0" borderId="17" xfId="0" applyNumberFormat="1" applyFont="1" applyBorder="1"/>
    <xf numFmtId="9" fontId="20" fillId="0" borderId="14" xfId="0" applyNumberFormat="1" applyFont="1" applyBorder="1" applyAlignment="1">
      <alignment horizontal="right"/>
    </xf>
    <xf numFmtId="165" fontId="5" fillId="0" borderId="14" xfId="1" applyNumberFormat="1" applyFont="1" applyFill="1" applyBorder="1"/>
    <xf numFmtId="49" fontId="20" fillId="0" borderId="14" xfId="0" applyNumberFormat="1" applyFont="1" applyBorder="1" applyAlignment="1">
      <alignment horizontal="center"/>
    </xf>
    <xf numFmtId="165" fontId="20" fillId="0" borderId="27" xfId="1" applyNumberFormat="1" applyFont="1" applyFill="1" applyBorder="1" applyAlignment="1"/>
    <xf numFmtId="165" fontId="20" fillId="0" borderId="14" xfId="1" applyNumberFormat="1" applyFont="1" applyFill="1" applyBorder="1" applyAlignment="1"/>
    <xf numFmtId="165" fontId="20" fillId="0" borderId="27" xfId="1" applyNumberFormat="1" applyFont="1" applyFill="1" applyBorder="1" applyAlignment="1">
      <alignment horizontal="right"/>
    </xf>
    <xf numFmtId="165" fontId="20" fillId="0" borderId="17" xfId="1" applyNumberFormat="1" applyFont="1" applyFill="1" applyBorder="1" applyAlignment="1">
      <alignment horizontal="right"/>
    </xf>
    <xf numFmtId="165" fontId="20" fillId="0" borderId="11" xfId="1" applyNumberFormat="1" applyFont="1" applyFill="1" applyBorder="1" applyAlignment="1">
      <alignment horizontal="right"/>
    </xf>
    <xf numFmtId="165" fontId="24" fillId="0" borderId="11" xfId="0" applyNumberFormat="1" applyFont="1" applyBorder="1" applyAlignment="1">
      <alignment horizontal="right"/>
    </xf>
    <xf numFmtId="9" fontId="5" fillId="0" borderId="0" xfId="4" applyFont="1" applyFill="1" applyBorder="1"/>
    <xf numFmtId="0" fontId="9" fillId="0" borderId="0" xfId="0" applyFont="1"/>
    <xf numFmtId="165" fontId="20" fillId="0" borderId="22" xfId="0" applyNumberFormat="1" applyFont="1" applyBorder="1"/>
    <xf numFmtId="49" fontId="20" fillId="0" borderId="21" xfId="0" applyNumberFormat="1" applyFont="1" applyBorder="1" applyAlignment="1">
      <alignment horizontal="center"/>
    </xf>
    <xf numFmtId="165" fontId="20" fillId="0" borderId="24" xfId="1" applyNumberFormat="1" applyFont="1" applyFill="1" applyBorder="1" applyAlignment="1"/>
    <xf numFmtId="165" fontId="20" fillId="0" borderId="21" xfId="1" applyNumberFormat="1" applyFont="1" applyFill="1" applyBorder="1" applyAlignment="1"/>
    <xf numFmtId="165" fontId="20" fillId="0" borderId="24" xfId="1" applyNumberFormat="1" applyFont="1" applyFill="1" applyBorder="1" applyAlignment="1">
      <alignment horizontal="right"/>
    </xf>
    <xf numFmtId="165" fontId="20" fillId="0" borderId="22" xfId="1" applyNumberFormat="1" applyFont="1" applyFill="1" applyBorder="1" applyAlignment="1">
      <alignment horizontal="right"/>
    </xf>
    <xf numFmtId="14" fontId="22" fillId="3" borderId="5" xfId="0" applyNumberFormat="1" applyFont="1" applyFill="1" applyBorder="1" applyAlignment="1">
      <alignment horizontal="center" vertical="center" wrapText="1"/>
    </xf>
    <xf numFmtId="0" fontId="22" fillId="3" borderId="4" xfId="0" applyFont="1" applyFill="1" applyBorder="1" applyAlignment="1">
      <alignment horizontal="center" vertical="center" wrapText="1"/>
    </xf>
    <xf numFmtId="167" fontId="20" fillId="0" borderId="0" xfId="0" applyNumberFormat="1" applyFont="1" applyAlignment="1">
      <alignment horizontal="right"/>
    </xf>
    <xf numFmtId="0" fontId="7" fillId="5" borderId="13" xfId="0" applyFont="1" applyFill="1" applyBorder="1" applyAlignment="1">
      <alignment vertical="center"/>
    </xf>
    <xf numFmtId="164" fontId="5" fillId="0" borderId="20" xfId="0" applyNumberFormat="1" applyFont="1" applyBorder="1" applyAlignment="1">
      <alignment horizontal="left" vertical="center"/>
    </xf>
    <xf numFmtId="44" fontId="20" fillId="0" borderId="21" xfId="0" applyNumberFormat="1" applyFont="1" applyBorder="1" applyAlignment="1">
      <alignment horizontal="center" vertical="center"/>
    </xf>
    <xf numFmtId="164" fontId="5" fillId="0" borderId="18" xfId="0" applyNumberFormat="1" applyFont="1" applyBorder="1" applyAlignment="1">
      <alignment vertical="center"/>
    </xf>
    <xf numFmtId="0" fontId="10" fillId="3" borderId="0" xfId="3" applyFont="1" applyFill="1" applyBorder="1" applyAlignment="1">
      <alignment horizontal="center"/>
    </xf>
    <xf numFmtId="0" fontId="10" fillId="3" borderId="11" xfId="3" applyFont="1" applyFill="1" applyBorder="1" applyAlignment="1">
      <alignment horizontal="center"/>
    </xf>
    <xf numFmtId="0" fontId="7" fillId="5" borderId="14" xfId="0" applyFont="1" applyFill="1" applyBorder="1" applyAlignment="1">
      <alignment horizontal="center" vertical="center"/>
    </xf>
    <xf numFmtId="0" fontId="7" fillId="5" borderId="16" xfId="0" applyFont="1" applyFill="1" applyBorder="1" applyAlignment="1">
      <alignment horizontal="center" vertical="center"/>
    </xf>
    <xf numFmtId="0" fontId="20" fillId="3" borderId="0" xfId="0" applyFont="1" applyFill="1" applyAlignment="1">
      <alignment horizontal="center"/>
    </xf>
    <xf numFmtId="14" fontId="9" fillId="3" borderId="0" xfId="0" applyNumberFormat="1" applyFont="1" applyFill="1" applyAlignment="1">
      <alignment horizontal="center" vertical="top"/>
    </xf>
    <xf numFmtId="0" fontId="23" fillId="0" borderId="0" xfId="0" quotePrefix="1" applyFont="1" applyBorder="1"/>
    <xf numFmtId="0" fontId="20" fillId="0" borderId="0" xfId="0" applyFont="1" applyBorder="1"/>
    <xf numFmtId="9" fontId="20" fillId="0" borderId="0" xfId="0" applyNumberFormat="1" applyFont="1" applyBorder="1" applyAlignment="1">
      <alignment horizontal="right"/>
    </xf>
    <xf numFmtId="49" fontId="20" fillId="0" borderId="0" xfId="0" applyNumberFormat="1" applyFont="1" applyBorder="1" applyAlignment="1">
      <alignment horizontal="center"/>
    </xf>
    <xf numFmtId="49" fontId="39" fillId="0" borderId="0" xfId="0" applyNumberFormat="1" applyFont="1" applyAlignment="1">
      <alignment horizontal="center"/>
    </xf>
    <xf numFmtId="0" fontId="7" fillId="5" borderId="0" xfId="0" applyFont="1" applyFill="1" applyBorder="1" applyAlignment="1">
      <alignment vertical="center"/>
    </xf>
    <xf numFmtId="165" fontId="20" fillId="0" borderId="0" xfId="0" applyNumberFormat="1" applyFont="1" applyBorder="1"/>
    <xf numFmtId="9" fontId="41" fillId="0" borderId="0" xfId="0" applyNumberFormat="1" applyFont="1" applyAlignment="1">
      <alignment horizontal="right"/>
    </xf>
    <xf numFmtId="9" fontId="41" fillId="0" borderId="0" xfId="5" applyNumberFormat="1" applyFont="1" applyFill="1" applyBorder="1" applyAlignment="1">
      <alignment horizontal="right"/>
    </xf>
    <xf numFmtId="0" fontId="20" fillId="0" borderId="0" xfId="0" applyFont="1" applyFill="1"/>
    <xf numFmtId="49" fontId="39" fillId="0" borderId="20" xfId="0" applyNumberFormat="1" applyFont="1" applyBorder="1" applyAlignment="1">
      <alignment horizontal="center"/>
    </xf>
    <xf numFmtId="0" fontId="5" fillId="0" borderId="18" xfId="0" applyFont="1" applyFill="1" applyBorder="1" applyAlignment="1">
      <alignment horizontal="left"/>
    </xf>
    <xf numFmtId="0" fontId="23" fillId="0" borderId="0" xfId="0" quotePrefix="1" applyFont="1" applyFill="1"/>
    <xf numFmtId="0" fontId="26" fillId="5" borderId="0" xfId="0" applyFont="1" applyFill="1" applyBorder="1" applyAlignment="1">
      <alignment vertical="center"/>
    </xf>
    <xf numFmtId="0" fontId="27" fillId="5" borderId="0" xfId="0" applyFont="1" applyFill="1" applyBorder="1" applyAlignment="1">
      <alignment horizontal="left" vertical="center"/>
    </xf>
    <xf numFmtId="0" fontId="9" fillId="3" borderId="0" xfId="0" applyFont="1" applyFill="1" applyBorder="1"/>
    <xf numFmtId="0" fontId="13" fillId="3" borderId="0" xfId="3" applyFont="1" applyFill="1" applyBorder="1" applyAlignment="1">
      <alignment horizontal="center"/>
    </xf>
    <xf numFmtId="0" fontId="13" fillId="3" borderId="0" xfId="0" applyFont="1" applyFill="1" applyBorder="1"/>
    <xf numFmtId="14" fontId="9" fillId="3" borderId="0" xfId="0" applyNumberFormat="1" applyFont="1" applyFill="1" applyBorder="1" applyAlignment="1">
      <alignment horizontal="left"/>
    </xf>
    <xf numFmtId="0" fontId="9" fillId="3" borderId="0" xfId="0" applyFont="1" applyFill="1" applyBorder="1" applyAlignment="1">
      <alignment horizontal="center"/>
    </xf>
    <xf numFmtId="0" fontId="22" fillId="3" borderId="0" xfId="0" applyFont="1" applyFill="1" applyBorder="1" applyAlignment="1">
      <alignment horizontal="left" indent="15"/>
    </xf>
    <xf numFmtId="0" fontId="13" fillId="3" borderId="0" xfId="0" applyFont="1" applyFill="1" applyBorder="1" applyAlignment="1">
      <alignment horizontal="left" indent="15"/>
    </xf>
    <xf numFmtId="14" fontId="9" fillId="3" borderId="0" xfId="0" applyNumberFormat="1" applyFont="1" applyFill="1" applyBorder="1" applyAlignment="1">
      <alignment horizontal="center"/>
    </xf>
    <xf numFmtId="0" fontId="14" fillId="3" borderId="0" xfId="0" applyFont="1" applyFill="1" applyBorder="1" applyAlignment="1">
      <alignment wrapText="1"/>
    </xf>
    <xf numFmtId="0" fontId="14" fillId="3" borderId="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5" fillId="0" borderId="0" xfId="0" applyFont="1" applyBorder="1" applyAlignment="1">
      <alignment horizontal="left"/>
    </xf>
    <xf numFmtId="44" fontId="20" fillId="0" borderId="0" xfId="0" applyNumberFormat="1" applyFont="1" applyBorder="1" applyAlignment="1">
      <alignment horizontal="right"/>
    </xf>
    <xf numFmtId="8" fontId="20" fillId="0" borderId="0" xfId="0" applyNumberFormat="1" applyFont="1" applyBorder="1"/>
    <xf numFmtId="8" fontId="20" fillId="0" borderId="0" xfId="0" applyNumberFormat="1" applyFont="1" applyBorder="1" applyAlignment="1">
      <alignment horizontal="right"/>
    </xf>
    <xf numFmtId="0" fontId="5" fillId="0" borderId="21" xfId="0" applyFont="1" applyBorder="1" applyAlignment="1">
      <alignment horizontal="left"/>
    </xf>
    <xf numFmtId="8" fontId="20" fillId="0" borderId="22" xfId="0" applyNumberFormat="1" applyFont="1" applyBorder="1"/>
    <xf numFmtId="0" fontId="13" fillId="3" borderId="0" xfId="0" applyFont="1" applyFill="1" applyBorder="1" applyAlignment="1">
      <alignment horizontal="center"/>
    </xf>
    <xf numFmtId="0" fontId="19" fillId="3" borderId="0" xfId="0" applyFont="1" applyFill="1" applyBorder="1" applyAlignment="1">
      <alignment horizontal="center"/>
    </xf>
    <xf numFmtId="8" fontId="20" fillId="0" borderId="21" xfId="0" applyNumberFormat="1" applyFont="1" applyBorder="1" applyAlignment="1">
      <alignment horizontal="right"/>
    </xf>
    <xf numFmtId="44" fontId="20" fillId="0" borderId="0" xfId="0" applyNumberFormat="1" applyFont="1" applyBorder="1" applyAlignment="1">
      <alignment horizontal="center"/>
    </xf>
    <xf numFmtId="0" fontId="7" fillId="5" borderId="0" xfId="0" applyFont="1" applyFill="1" applyBorder="1" applyAlignment="1">
      <alignment horizontal="center" vertical="center"/>
    </xf>
    <xf numFmtId="8" fontId="20" fillId="0" borderId="0" xfId="0" applyNumberFormat="1" applyFont="1" applyBorder="1" applyAlignment="1">
      <alignment horizontal="center"/>
    </xf>
    <xf numFmtId="8" fontId="20" fillId="0" borderId="21" xfId="0" applyNumberFormat="1" applyFont="1" applyBorder="1" applyAlignment="1">
      <alignment horizontal="center"/>
    </xf>
    <xf numFmtId="0" fontId="29" fillId="3" borderId="0" xfId="0" applyFont="1" applyFill="1" applyBorder="1" applyAlignment="1">
      <alignment horizontal="center"/>
    </xf>
    <xf numFmtId="0" fontId="14" fillId="0" borderId="0" xfId="0" applyFont="1" applyAlignment="1"/>
    <xf numFmtId="0" fontId="5" fillId="7" borderId="0" xfId="0" applyFont="1" applyFill="1" applyAlignment="1">
      <alignment vertical="center" wrapText="1"/>
    </xf>
    <xf numFmtId="0" fontId="5" fillId="0" borderId="0" xfId="0" applyFont="1" applyFill="1" applyAlignment="1">
      <alignment vertical="center" wrapText="1"/>
    </xf>
    <xf numFmtId="44" fontId="20" fillId="0" borderId="0" xfId="0" applyNumberFormat="1" applyFont="1" applyBorder="1" applyAlignment="1">
      <alignment horizontal="center" vertical="center"/>
    </xf>
    <xf numFmtId="165" fontId="9" fillId="0" borderId="0" xfId="0" applyNumberFormat="1" applyFont="1" applyBorder="1" applyAlignment="1">
      <alignment horizontal="right"/>
    </xf>
    <xf numFmtId="9" fontId="5" fillId="0" borderId="0" xfId="0" applyNumberFormat="1" applyFont="1" applyBorder="1" applyAlignment="1">
      <alignment horizontal="right"/>
    </xf>
    <xf numFmtId="9" fontId="5" fillId="0" borderId="0" xfId="0" applyNumberFormat="1" applyFont="1" applyBorder="1"/>
    <xf numFmtId="8" fontId="5" fillId="0" borderId="0" xfId="0" applyNumberFormat="1" applyFont="1" applyBorder="1"/>
    <xf numFmtId="0" fontId="20" fillId="0" borderId="0" xfId="0" applyFont="1" applyBorder="1" applyAlignment="1">
      <alignment wrapText="1"/>
    </xf>
    <xf numFmtId="165" fontId="20" fillId="6" borderId="0" xfId="0" applyNumberFormat="1" applyFont="1" applyFill="1" applyBorder="1"/>
    <xf numFmtId="166" fontId="5" fillId="0" borderId="0" xfId="0" applyNumberFormat="1" applyFont="1" applyBorder="1"/>
    <xf numFmtId="166" fontId="5" fillId="0" borderId="0" xfId="0" applyNumberFormat="1" applyFont="1" applyBorder="1" applyAlignment="1">
      <alignment horizontal="right"/>
    </xf>
    <xf numFmtId="44" fontId="39" fillId="0" borderId="3" xfId="0" applyNumberFormat="1" applyFont="1" applyBorder="1" applyAlignment="1">
      <alignment horizontal="center" vertical="center"/>
    </xf>
    <xf numFmtId="0" fontId="40" fillId="0" borderId="3" xfId="0" applyFont="1" applyBorder="1" applyAlignment="1">
      <alignment horizontal="center"/>
    </xf>
    <xf numFmtId="44" fontId="39" fillId="0" borderId="3" xfId="0" applyNumberFormat="1" applyFont="1" applyBorder="1" applyAlignment="1">
      <alignment horizontal="center"/>
    </xf>
    <xf numFmtId="0" fontId="5" fillId="6" borderId="0" xfId="0" applyFont="1" applyFill="1" applyAlignment="1">
      <alignment horizontal="center"/>
    </xf>
    <xf numFmtId="167" fontId="5" fillId="6" borderId="0" xfId="0" applyNumberFormat="1" applyFont="1" applyFill="1"/>
    <xf numFmtId="14" fontId="14" fillId="6" borderId="28" xfId="0" applyNumberFormat="1" applyFont="1" applyFill="1" applyBorder="1" applyAlignment="1">
      <alignment horizontal="center" vertical="center" wrapText="1"/>
    </xf>
    <xf numFmtId="0" fontId="14" fillId="6" borderId="22" xfId="0" applyFont="1" applyFill="1" applyBorder="1" applyAlignment="1">
      <alignment horizontal="center" vertical="center" wrapText="1"/>
    </xf>
    <xf numFmtId="9" fontId="25" fillId="6" borderId="0" xfId="4" applyFont="1" applyFill="1" applyBorder="1"/>
    <xf numFmtId="9" fontId="14" fillId="6" borderId="0" xfId="4" applyFont="1" applyFill="1" applyBorder="1" applyAlignment="1">
      <alignment horizontal="right"/>
    </xf>
    <xf numFmtId="164" fontId="5" fillId="6" borderId="0" xfId="4" applyNumberFormat="1" applyFont="1" applyFill="1"/>
    <xf numFmtId="0" fontId="20" fillId="7" borderId="0" xfId="0" applyFont="1" applyFill="1" applyAlignment="1"/>
    <xf numFmtId="0" fontId="5" fillId="7" borderId="0" xfId="0" applyFont="1" applyFill="1" applyAlignment="1">
      <alignment horizontal="left"/>
    </xf>
    <xf numFmtId="0" fontId="5" fillId="7" borderId="0" xfId="0" applyFont="1" applyFill="1"/>
    <xf numFmtId="0" fontId="6" fillId="7" borderId="0" xfId="0" applyFont="1" applyFill="1"/>
    <xf numFmtId="49" fontId="39" fillId="0" borderId="0" xfId="0" applyNumberFormat="1" applyFont="1" applyBorder="1" applyAlignment="1">
      <alignment horizontal="center"/>
    </xf>
    <xf numFmtId="165" fontId="20" fillId="0" borderId="28" xfId="0" applyNumberFormat="1" applyFont="1" applyBorder="1"/>
    <xf numFmtId="8" fontId="20" fillId="0" borderId="28" xfId="0" applyNumberFormat="1" applyFont="1" applyBorder="1" applyAlignment="1">
      <alignment horizontal="right"/>
    </xf>
    <xf numFmtId="165" fontId="5" fillId="0" borderId="11" xfId="1" applyNumberFormat="1" applyFont="1" applyFill="1" applyBorder="1" applyAlignment="1">
      <alignment horizontal="right"/>
    </xf>
    <xf numFmtId="44" fontId="39" fillId="0" borderId="20" xfId="0" applyNumberFormat="1" applyFont="1" applyBorder="1" applyAlignment="1">
      <alignment horizontal="center" vertical="center"/>
    </xf>
    <xf numFmtId="9" fontId="20" fillId="0" borderId="0" xfId="0" applyNumberFormat="1" applyFont="1" applyBorder="1" applyAlignment="1">
      <alignment horizontal="right" vertical="center"/>
    </xf>
    <xf numFmtId="165" fontId="34" fillId="0" borderId="0" xfId="0" applyNumberFormat="1" applyFont="1" applyBorder="1" applyAlignment="1">
      <alignment horizontal="right"/>
    </xf>
    <xf numFmtId="14" fontId="14" fillId="6" borderId="29" xfId="0" applyNumberFormat="1" applyFont="1" applyFill="1" applyBorder="1" applyAlignment="1">
      <alignment horizontal="center" vertical="center" wrapText="1"/>
    </xf>
    <xf numFmtId="0" fontId="14" fillId="6" borderId="30" xfId="0" applyFont="1" applyFill="1" applyBorder="1" applyAlignment="1">
      <alignment horizontal="center" vertical="center" wrapText="1"/>
    </xf>
    <xf numFmtId="0" fontId="7" fillId="0" borderId="0" xfId="0" applyFont="1" applyAlignment="1">
      <alignment horizontal="center" vertical="center"/>
    </xf>
    <xf numFmtId="2" fontId="15" fillId="3" borderId="0" xfId="0" applyNumberFormat="1" applyFont="1" applyFill="1" applyAlignment="1">
      <alignment horizontal="left"/>
    </xf>
    <xf numFmtId="0" fontId="9" fillId="3" borderId="5" xfId="0" applyFont="1" applyFill="1" applyBorder="1" applyAlignment="1">
      <alignment horizontal="center" wrapText="1"/>
    </xf>
    <xf numFmtId="0" fontId="9" fillId="3" borderId="4" xfId="0" applyFont="1" applyFill="1" applyBorder="1" applyAlignment="1">
      <alignment horizontal="center" wrapText="1"/>
    </xf>
    <xf numFmtId="0" fontId="9" fillId="6" borderId="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5" fillId="7" borderId="0" xfId="0" applyFont="1" applyFill="1" applyAlignment="1">
      <alignment horizontal="left" vertical="center" wrapText="1"/>
    </xf>
    <xf numFmtId="14" fontId="9" fillId="3" borderId="5" xfId="0" applyNumberFormat="1" applyFont="1" applyFill="1" applyBorder="1" applyAlignment="1">
      <alignment horizontal="center" wrapText="1"/>
    </xf>
    <xf numFmtId="14" fontId="9" fillId="3" borderId="4" xfId="0" applyNumberFormat="1" applyFont="1" applyFill="1" applyBorder="1" applyAlignment="1">
      <alignment horizontal="center" wrapText="1"/>
    </xf>
    <xf numFmtId="0" fontId="7" fillId="5" borderId="0" xfId="0" applyFont="1" applyFill="1" applyAlignment="1">
      <alignment horizontal="center" vertical="center"/>
    </xf>
    <xf numFmtId="0" fontId="9" fillId="6" borderId="5" xfId="0" applyFont="1" applyFill="1" applyBorder="1" applyAlignment="1">
      <alignment horizontal="center"/>
    </xf>
    <xf numFmtId="0" fontId="9" fillId="6" borderId="4" xfId="0" applyFont="1" applyFill="1" applyBorder="1" applyAlignment="1">
      <alignment horizontal="center"/>
    </xf>
    <xf numFmtId="14" fontId="20" fillId="6" borderId="5" xfId="0" applyNumberFormat="1" applyFont="1" applyFill="1" applyBorder="1" applyAlignment="1">
      <alignment horizontal="center" wrapText="1"/>
    </xf>
    <xf numFmtId="14" fontId="20" fillId="6" borderId="0" xfId="0" applyNumberFormat="1" applyFont="1" applyFill="1" applyAlignment="1">
      <alignment horizont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8" fillId="3" borderId="0" xfId="0" applyFont="1" applyFill="1" applyAlignment="1">
      <alignment horizontal="left"/>
    </xf>
    <xf numFmtId="0" fontId="9" fillId="6" borderId="0" xfId="0" applyFont="1" applyFill="1" applyBorder="1" applyAlignment="1">
      <alignment horizontal="center"/>
    </xf>
    <xf numFmtId="0" fontId="9" fillId="6" borderId="0" xfId="0" applyFont="1" applyFill="1" applyBorder="1" applyAlignment="1">
      <alignment horizontal="center" vertical="center" wrapText="1"/>
    </xf>
    <xf numFmtId="14" fontId="20" fillId="6" borderId="11" xfId="0" applyNumberFormat="1" applyFont="1" applyFill="1" applyBorder="1" applyAlignment="1">
      <alignment horizontal="center" wrapText="1"/>
    </xf>
    <xf numFmtId="0" fontId="5" fillId="0" borderId="0" xfId="0" applyFont="1" applyFill="1" applyAlignment="1">
      <alignment horizontal="left" vertical="center" wrapText="1"/>
    </xf>
    <xf numFmtId="0" fontId="7" fillId="5" borderId="0" xfId="0" applyFont="1" applyFill="1" applyBorder="1" applyAlignment="1">
      <alignment horizontal="center" vertical="center"/>
    </xf>
    <xf numFmtId="0" fontId="7" fillId="5" borderId="11" xfId="0" applyFont="1" applyFill="1" applyBorder="1" applyAlignment="1">
      <alignment horizontal="center" vertical="center"/>
    </xf>
    <xf numFmtId="0" fontId="20" fillId="3" borderId="0" xfId="0" applyFont="1" applyFill="1" applyBorder="1" applyAlignment="1">
      <alignment horizontal="left"/>
    </xf>
    <xf numFmtId="14" fontId="20" fillId="6" borderId="0" xfId="0" applyNumberFormat="1" applyFont="1" applyFill="1" applyBorder="1" applyAlignment="1">
      <alignment horizontal="center" wrapText="1"/>
    </xf>
    <xf numFmtId="0" fontId="7" fillId="5" borderId="14" xfId="0" applyFont="1" applyFill="1" applyBorder="1" applyAlignment="1">
      <alignment horizontal="center" vertical="center"/>
    </xf>
    <xf numFmtId="0" fontId="7" fillId="5" borderId="17" xfId="0" applyFont="1" applyFill="1" applyBorder="1" applyAlignment="1">
      <alignment horizontal="center" vertical="center"/>
    </xf>
    <xf numFmtId="0" fontId="5" fillId="0" borderId="21" xfId="0" applyFont="1" applyFill="1" applyBorder="1" applyAlignment="1">
      <alignment horizontal="left" vertical="center" wrapText="1"/>
    </xf>
    <xf numFmtId="0" fontId="18" fillId="3" borderId="18" xfId="0" applyFont="1" applyFill="1" applyBorder="1" applyAlignment="1">
      <alignment horizontal="left"/>
    </xf>
    <xf numFmtId="0" fontId="10" fillId="3" borderId="0" xfId="3" applyFont="1" applyFill="1" applyBorder="1" applyAlignment="1">
      <alignment horizontal="center"/>
    </xf>
    <xf numFmtId="0" fontId="10" fillId="3" borderId="11" xfId="3" applyFont="1" applyFill="1" applyBorder="1" applyAlignment="1">
      <alignment horizontal="center"/>
    </xf>
    <xf numFmtId="0" fontId="7" fillId="5" borderId="16" xfId="0" applyFont="1" applyFill="1" applyBorder="1" applyAlignment="1">
      <alignment horizontal="center" vertical="center"/>
    </xf>
    <xf numFmtId="2" fontId="9" fillId="3" borderId="18" xfId="0" applyNumberFormat="1" applyFont="1" applyFill="1" applyBorder="1" applyAlignment="1">
      <alignment horizontal="left"/>
    </xf>
    <xf numFmtId="2" fontId="9" fillId="3" borderId="0" xfId="0" applyNumberFormat="1" applyFont="1" applyFill="1" applyAlignment="1">
      <alignment horizontal="left"/>
    </xf>
    <xf numFmtId="0" fontId="5" fillId="7" borderId="21" xfId="0" applyFont="1" applyFill="1" applyBorder="1" applyAlignment="1">
      <alignment horizontal="left" vertical="center" wrapText="1"/>
    </xf>
    <xf numFmtId="0" fontId="20" fillId="3" borderId="0" xfId="0" applyFont="1" applyFill="1" applyAlignment="1">
      <alignment horizontal="center"/>
    </xf>
    <xf numFmtId="14" fontId="9" fillId="3" borderId="0" xfId="0" applyNumberFormat="1" applyFont="1" applyFill="1" applyAlignment="1">
      <alignment horizontal="center" vertical="top"/>
    </xf>
    <xf numFmtId="2" fontId="15" fillId="3" borderId="18" xfId="0" applyNumberFormat="1" applyFont="1" applyFill="1" applyBorder="1" applyAlignment="1">
      <alignment horizontal="left"/>
    </xf>
    <xf numFmtId="14" fontId="20" fillId="6" borderId="4" xfId="0" applyNumberFormat="1" applyFont="1" applyFill="1" applyBorder="1" applyAlignment="1">
      <alignment horizontal="center" wrapText="1"/>
    </xf>
  </cellXfs>
  <cellStyles count="6">
    <cellStyle name="Currency" xfId="1" builtinId="4"/>
    <cellStyle name="Good" xfId="5" builtinId="26"/>
    <cellStyle name="Heading 2" xfId="2" builtinId="17"/>
    <cellStyle name="Hyperlink" xfId="3" builtinId="8"/>
    <cellStyle name="Normal" xfId="0" builtinId="0"/>
    <cellStyle name="Percent" xfId="4" builtinId="5"/>
  </cellStyles>
  <dxfs count="30">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ill>
        <patternFill patternType="none">
          <bgColor auto="1"/>
        </patternFill>
      </fill>
    </dxf>
    <dxf>
      <font>
        <color rgb="FF9C0006"/>
      </font>
      <fill>
        <patternFill>
          <bgColor rgb="FFFFC7CE"/>
        </patternFill>
      </fill>
    </dxf>
    <dxf>
      <font>
        <color theme="9" tint="-0.249977111117893"/>
      </font>
      <fill>
        <patternFill patternType="solid">
          <bgColor theme="9" tint="0.79998168889431442"/>
        </patternFill>
      </fill>
    </dxf>
    <dxf>
      <fill>
        <patternFill patternType="none">
          <bgColor auto="1"/>
        </patternFill>
      </fill>
    </dxf>
    <dxf>
      <font>
        <color rgb="FF9C0006"/>
      </font>
      <fill>
        <patternFill>
          <bgColor rgb="FFFFC7CE"/>
        </patternFill>
      </fill>
    </dxf>
    <dxf>
      <font>
        <color theme="9" tint="-0.249977111117893"/>
      </font>
      <fill>
        <patternFill patternType="solid">
          <bgColor theme="9" tint="0.79998168889431442"/>
        </patternFill>
      </fill>
    </dxf>
    <dxf>
      <font>
        <color theme="9" tint="-0.24994659260841701"/>
      </font>
      <fill>
        <patternFill patternType="lightTrellis">
          <fgColor theme="0"/>
          <bgColor theme="9" tint="0.79998168889431442"/>
        </patternFill>
      </fill>
    </dxf>
    <dxf>
      <font>
        <color rgb="FFC00000"/>
      </font>
      <fill>
        <patternFill patternType="lightTrellis">
          <fgColor theme="0"/>
          <bgColor rgb="FFFFCCCC"/>
        </patternFill>
      </fill>
    </dxf>
    <dxf>
      <font>
        <color rgb="FFC00000"/>
      </font>
      <fill>
        <patternFill patternType="lightTrellis">
          <fgColor theme="0"/>
          <bgColor rgb="FFFFCCCC"/>
        </patternFill>
      </fill>
    </dxf>
    <dxf>
      <font>
        <color theme="7" tint="-0.499984740745262"/>
      </font>
      <fill>
        <patternFill patternType="lightTrellis">
          <fgColor theme="0"/>
          <bgColor theme="7" tint="0.79998168889431442"/>
        </patternFill>
      </fill>
    </dxf>
  </dxfs>
  <tableStyles count="0" defaultTableStyle="TableStyleMedium2" defaultPivotStyle="PivotStyleMedium9"/>
  <colors>
    <mruColors>
      <color rgb="FFFFCCCC"/>
      <color rgb="FFFDC8C7"/>
      <color rgb="FFDAB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23ED-B52B-46A8-924F-6A1133B30954}">
  <sheetPr codeName="Sheet3">
    <tabColor theme="8" tint="-0.499984740745262"/>
  </sheetPr>
  <dimension ref="A1:CI166"/>
  <sheetViews>
    <sheetView tabSelected="1" zoomScale="70" zoomScaleNormal="70" workbookViewId="0">
      <pane ySplit="6" topLeftCell="A7" activePane="bottomLeft" state="frozen"/>
      <selection pane="bottomLeft" activeCell="Q9" sqref="Q9"/>
    </sheetView>
  </sheetViews>
  <sheetFormatPr defaultColWidth="9.140625" defaultRowHeight="15.75" customHeight="1" x14ac:dyDescent="0.2"/>
  <cols>
    <col min="1" max="1" width="10.28515625" style="1" customWidth="1"/>
    <col min="2" max="2" width="10.140625" style="28" customWidth="1"/>
    <col min="3" max="3" width="57" style="1" customWidth="1"/>
    <col min="4" max="4" width="21.42578125" style="1" customWidth="1"/>
    <col min="5" max="5" width="13.28515625" style="1" customWidth="1"/>
    <col min="6" max="6" width="14.85546875" style="1" customWidth="1"/>
    <col min="7" max="7" width="22.7109375" style="26" customWidth="1"/>
    <col min="8" max="8" width="13.28515625" style="1" customWidth="1"/>
    <col min="9" max="9" width="14.85546875" style="1" customWidth="1"/>
    <col min="10" max="10" width="22.7109375" style="26" customWidth="1"/>
    <col min="11" max="11" width="21.85546875" style="1" customWidth="1"/>
    <col min="12" max="12" width="21.85546875" style="27" customWidth="1"/>
    <col min="13" max="87" width="21.85546875" style="1" customWidth="1"/>
    <col min="88" max="16384" width="9.140625" style="1"/>
  </cols>
  <sheetData>
    <row r="1" spans="1:87" ht="51" customHeight="1" x14ac:dyDescent="0.2">
      <c r="A1" s="299" t="s">
        <v>0</v>
      </c>
      <c r="B1" s="299"/>
      <c r="C1" s="299"/>
      <c r="D1" s="299"/>
      <c r="E1" s="299"/>
      <c r="F1" s="299"/>
      <c r="G1" s="299"/>
      <c r="H1" s="299"/>
      <c r="I1" s="299"/>
      <c r="J1" s="299"/>
      <c r="K1" s="299"/>
      <c r="L1" s="299"/>
      <c r="M1" s="259"/>
      <c r="N1" s="259"/>
    </row>
    <row r="2" spans="1:87" s="2" customFormat="1" ht="22.5" customHeight="1" x14ac:dyDescent="0.25">
      <c r="A2" s="127" t="s">
        <v>1</v>
      </c>
      <c r="B2" s="127"/>
      <c r="C2" s="127"/>
      <c r="D2" s="128"/>
      <c r="E2" s="106"/>
      <c r="F2" s="106"/>
      <c r="G2" s="106"/>
      <c r="H2" s="106"/>
      <c r="I2" s="106"/>
      <c r="J2" s="106"/>
      <c r="K2" s="302"/>
      <c r="L2" s="302"/>
      <c r="M2" s="302"/>
      <c r="N2" s="302"/>
      <c r="O2" s="302"/>
      <c r="P2" s="302"/>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row>
    <row r="3" spans="1:87" s="4" customFormat="1" ht="39.75" customHeight="1" x14ac:dyDescent="0.25">
      <c r="A3" s="114"/>
      <c r="B3" s="115"/>
      <c r="C3" s="116"/>
      <c r="D3" s="213"/>
      <c r="E3" s="118"/>
      <c r="F3" s="117"/>
      <c r="G3" s="117"/>
      <c r="H3" s="118"/>
      <c r="I3" s="119"/>
      <c r="J3" s="120"/>
      <c r="K3" s="295" t="s">
        <v>2</v>
      </c>
      <c r="L3" s="296"/>
      <c r="M3" s="303" t="s">
        <v>3</v>
      </c>
      <c r="N3" s="304"/>
      <c r="O3" s="310" t="s">
        <v>3</v>
      </c>
      <c r="P3" s="304"/>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row>
    <row r="4" spans="1:87" s="4" customFormat="1" ht="18" customHeight="1" x14ac:dyDescent="0.25">
      <c r="A4" s="294"/>
      <c r="B4" s="294"/>
      <c r="C4" s="121"/>
      <c r="D4" s="122"/>
      <c r="E4" s="31"/>
      <c r="F4" s="117"/>
      <c r="G4" s="117"/>
      <c r="H4" s="31"/>
      <c r="I4" s="119"/>
      <c r="J4" s="120"/>
      <c r="K4" s="307" t="s">
        <v>4</v>
      </c>
      <c r="L4" s="308"/>
      <c r="M4" s="297" t="s">
        <v>5</v>
      </c>
      <c r="N4" s="298"/>
      <c r="O4" s="311" t="s">
        <v>5</v>
      </c>
      <c r="P4" s="298"/>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4" customFormat="1" ht="15" customHeight="1" x14ac:dyDescent="0.25">
      <c r="A5" s="309"/>
      <c r="B5" s="309"/>
      <c r="C5" s="121" t="s">
        <v>6</v>
      </c>
      <c r="D5" s="123"/>
      <c r="E5" s="124"/>
      <c r="F5" s="117"/>
      <c r="G5" s="117"/>
      <c r="H5" s="124"/>
      <c r="I5" s="125">
        <v>0</v>
      </c>
      <c r="J5" s="120"/>
      <c r="K5" s="300">
        <v>45747</v>
      </c>
      <c r="L5" s="301"/>
      <c r="M5" s="305">
        <v>45716</v>
      </c>
      <c r="N5" s="306"/>
      <c r="O5" s="305">
        <v>45688</v>
      </c>
      <c r="P5" s="31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5" customFormat="1" ht="41.25" customHeight="1" thickBot="1" x14ac:dyDescent="0.3">
      <c r="A6" s="107" t="s">
        <v>7</v>
      </c>
      <c r="B6" s="107" t="s">
        <v>8</v>
      </c>
      <c r="C6" s="107" t="s">
        <v>9</v>
      </c>
      <c r="D6" s="108" t="s">
        <v>10</v>
      </c>
      <c r="E6" s="126" t="s">
        <v>11</v>
      </c>
      <c r="F6" s="103" t="s">
        <v>12</v>
      </c>
      <c r="G6" s="103" t="s">
        <v>13</v>
      </c>
      <c r="H6" s="126" t="s">
        <v>14</v>
      </c>
      <c r="I6" s="103" t="s">
        <v>15</v>
      </c>
      <c r="J6" s="104" t="s">
        <v>16</v>
      </c>
      <c r="K6" s="205" t="s">
        <v>17</v>
      </c>
      <c r="L6" s="206" t="s">
        <v>18</v>
      </c>
      <c r="M6" s="36" t="s">
        <v>17</v>
      </c>
      <c r="N6" s="37" t="s">
        <v>18</v>
      </c>
      <c r="O6" s="275" t="s">
        <v>17</v>
      </c>
      <c r="P6" s="276" t="s">
        <v>18</v>
      </c>
    </row>
    <row r="7" spans="1:87" ht="15.75" customHeight="1" x14ac:dyDescent="0.3">
      <c r="A7" s="184" t="s">
        <v>19</v>
      </c>
      <c r="B7" s="185" t="s">
        <v>20</v>
      </c>
      <c r="C7" s="186" t="s">
        <v>21</v>
      </c>
      <c r="D7" s="187">
        <v>3265736.61</v>
      </c>
      <c r="E7" s="222" t="s">
        <v>22</v>
      </c>
      <c r="F7" s="188">
        <v>1</v>
      </c>
      <c r="G7" s="189">
        <v>3265736.61</v>
      </c>
      <c r="H7" s="190" t="s">
        <v>22</v>
      </c>
      <c r="I7" s="188">
        <v>1</v>
      </c>
      <c r="J7" s="189">
        <v>3265736.61</v>
      </c>
      <c r="K7" s="191">
        <v>3265736.61</v>
      </c>
      <c r="L7" s="192">
        <v>3265736.61</v>
      </c>
      <c r="M7" s="193">
        <v>3265736.61</v>
      </c>
      <c r="N7" s="194">
        <v>3265736.61</v>
      </c>
      <c r="O7" s="193">
        <v>3265736.61</v>
      </c>
      <c r="P7" s="194">
        <v>3265736.61</v>
      </c>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row>
    <row r="8" spans="1:87" ht="16.5" x14ac:dyDescent="0.3">
      <c r="A8" s="140" t="s">
        <v>23</v>
      </c>
      <c r="B8" s="6" t="s">
        <v>20</v>
      </c>
      <c r="C8" s="7" t="s">
        <v>24</v>
      </c>
      <c r="D8" s="8">
        <v>6158246.1799999997</v>
      </c>
      <c r="E8" s="222" t="s">
        <v>22</v>
      </c>
      <c r="F8" s="9">
        <v>1</v>
      </c>
      <c r="G8" s="10">
        <v>6158246.1799999997</v>
      </c>
      <c r="H8" s="11" t="s">
        <v>22</v>
      </c>
      <c r="I8" s="9">
        <v>1</v>
      </c>
      <c r="J8" s="10">
        <v>6158246.1799999997</v>
      </c>
      <c r="K8" s="12">
        <v>6158246.1799999997</v>
      </c>
      <c r="L8" s="13">
        <v>6158246.1799999997</v>
      </c>
      <c r="M8" s="14">
        <v>6158246.1799999997</v>
      </c>
      <c r="N8" s="195">
        <v>6158246.1799999997</v>
      </c>
      <c r="O8" s="14">
        <v>6158246.1799999997</v>
      </c>
      <c r="P8" s="195">
        <v>6158246.1799999997</v>
      </c>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row>
    <row r="9" spans="1:87" ht="15.75" customHeight="1" x14ac:dyDescent="0.3">
      <c r="A9" s="140" t="s">
        <v>25</v>
      </c>
      <c r="B9" s="6" t="s">
        <v>20</v>
      </c>
      <c r="C9" s="7" t="s">
        <v>26</v>
      </c>
      <c r="D9" s="8">
        <v>13654707.74</v>
      </c>
      <c r="E9" s="222" t="s">
        <v>22</v>
      </c>
      <c r="F9" s="9">
        <v>1</v>
      </c>
      <c r="G9" s="10">
        <v>13654707.74</v>
      </c>
      <c r="H9" s="11" t="s">
        <v>22</v>
      </c>
      <c r="I9" s="9">
        <v>1</v>
      </c>
      <c r="J9" s="10">
        <v>13654707.74</v>
      </c>
      <c r="K9" s="12">
        <v>13654707.74</v>
      </c>
      <c r="L9" s="13">
        <v>13654707.74</v>
      </c>
      <c r="M9" s="14" t="s">
        <v>27</v>
      </c>
      <c r="N9" s="195" t="s">
        <v>27</v>
      </c>
      <c r="O9" s="14" t="s">
        <v>27</v>
      </c>
      <c r="P9" s="195" t="s">
        <v>27</v>
      </c>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row>
    <row r="10" spans="1:87" ht="15.75" customHeight="1" x14ac:dyDescent="0.3">
      <c r="A10" s="140" t="s">
        <v>28</v>
      </c>
      <c r="B10" s="6" t="s">
        <v>20</v>
      </c>
      <c r="C10" s="7" t="s">
        <v>29</v>
      </c>
      <c r="D10" s="8">
        <v>19729468.920000002</v>
      </c>
      <c r="E10" s="222" t="s">
        <v>22</v>
      </c>
      <c r="F10" s="9">
        <v>1</v>
      </c>
      <c r="G10" s="10">
        <v>19729468.920000002</v>
      </c>
      <c r="H10" s="11" t="s">
        <v>22</v>
      </c>
      <c r="I10" s="9">
        <v>1</v>
      </c>
      <c r="J10" s="10">
        <v>19729468.920000002</v>
      </c>
      <c r="K10" s="12">
        <v>19729468.920000002</v>
      </c>
      <c r="L10" s="13">
        <v>19729468.920000002</v>
      </c>
      <c r="M10" s="14" t="s">
        <v>27</v>
      </c>
      <c r="N10" s="195" t="s">
        <v>27</v>
      </c>
      <c r="O10" s="14" t="s">
        <v>27</v>
      </c>
      <c r="P10" s="195" t="s">
        <v>27</v>
      </c>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row>
    <row r="11" spans="1:87" ht="15.75" customHeight="1" x14ac:dyDescent="0.3">
      <c r="A11" s="140" t="s">
        <v>30</v>
      </c>
      <c r="B11" s="6" t="s">
        <v>20</v>
      </c>
      <c r="C11" s="7" t="s">
        <v>31</v>
      </c>
      <c r="D11" s="8">
        <v>23832510.940000001</v>
      </c>
      <c r="E11" s="222" t="s">
        <v>22</v>
      </c>
      <c r="F11" s="9">
        <v>1</v>
      </c>
      <c r="G11" s="10">
        <v>23832510.940000001</v>
      </c>
      <c r="H11" s="11" t="s">
        <v>22</v>
      </c>
      <c r="I11" s="9">
        <v>1</v>
      </c>
      <c r="J11" s="10">
        <v>23832510.940000001</v>
      </c>
      <c r="K11" s="12">
        <v>23832510.940000001</v>
      </c>
      <c r="L11" s="13">
        <v>23832510.940000001</v>
      </c>
      <c r="M11" s="14" t="s">
        <v>27</v>
      </c>
      <c r="N11" s="195" t="s">
        <v>27</v>
      </c>
      <c r="O11" s="14" t="s">
        <v>27</v>
      </c>
      <c r="P11" s="195" t="s">
        <v>27</v>
      </c>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row>
    <row r="12" spans="1:87" ht="15.75" customHeight="1" x14ac:dyDescent="0.3">
      <c r="A12" s="140" t="s">
        <v>23</v>
      </c>
      <c r="B12" s="6" t="s">
        <v>32</v>
      </c>
      <c r="C12" s="7" t="s">
        <v>33</v>
      </c>
      <c r="D12" s="8">
        <v>2954437.15</v>
      </c>
      <c r="E12" s="222" t="s">
        <v>22</v>
      </c>
      <c r="F12" s="9">
        <v>1</v>
      </c>
      <c r="G12" s="10">
        <v>2954437.15</v>
      </c>
      <c r="H12" s="11" t="s">
        <v>22</v>
      </c>
      <c r="I12" s="9">
        <v>1</v>
      </c>
      <c r="J12" s="10">
        <v>2954437.15</v>
      </c>
      <c r="K12" s="12">
        <v>2954437.15</v>
      </c>
      <c r="L12" s="13">
        <v>2954437.15</v>
      </c>
      <c r="M12" s="14" t="s">
        <v>27</v>
      </c>
      <c r="N12" s="195" t="s">
        <v>27</v>
      </c>
      <c r="O12" s="14">
        <v>2954437.15</v>
      </c>
      <c r="P12" s="195">
        <v>2954437.15</v>
      </c>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row>
    <row r="13" spans="1:87" ht="15.75" customHeight="1" x14ac:dyDescent="0.3">
      <c r="A13" s="140" t="s">
        <v>34</v>
      </c>
      <c r="B13" s="6" t="s">
        <v>32</v>
      </c>
      <c r="C13" s="7" t="s">
        <v>35</v>
      </c>
      <c r="D13" s="8">
        <v>2004964.93</v>
      </c>
      <c r="E13" s="222" t="s">
        <v>22</v>
      </c>
      <c r="F13" s="9">
        <v>1</v>
      </c>
      <c r="G13" s="10">
        <v>2004964.93</v>
      </c>
      <c r="H13" s="11" t="s">
        <v>22</v>
      </c>
      <c r="I13" s="9">
        <v>1</v>
      </c>
      <c r="J13" s="10">
        <v>2004964.93</v>
      </c>
      <c r="K13" s="12">
        <v>2004964.93</v>
      </c>
      <c r="L13" s="13">
        <v>2004964.93</v>
      </c>
      <c r="M13" s="14">
        <v>2004964.93</v>
      </c>
      <c r="N13" s="195">
        <v>2004964.93</v>
      </c>
      <c r="O13" s="14">
        <v>2004964.93</v>
      </c>
      <c r="P13" s="195">
        <v>2004964.93</v>
      </c>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row>
    <row r="14" spans="1:87" ht="15.75" customHeight="1" x14ac:dyDescent="0.3">
      <c r="A14" s="140" t="s">
        <v>36</v>
      </c>
      <c r="B14" s="218" t="s">
        <v>32</v>
      </c>
      <c r="C14" s="219" t="s">
        <v>37</v>
      </c>
      <c r="D14" s="8">
        <v>66271041.039999999</v>
      </c>
      <c r="E14" s="222" t="s">
        <v>22</v>
      </c>
      <c r="F14" s="220">
        <v>1</v>
      </c>
      <c r="G14" s="10">
        <v>66271041.039999999</v>
      </c>
      <c r="H14" s="221" t="s">
        <v>22</v>
      </c>
      <c r="I14" s="220">
        <v>1</v>
      </c>
      <c r="J14" s="10">
        <v>66271041.039999999</v>
      </c>
      <c r="K14" s="12">
        <v>66271041.039999999</v>
      </c>
      <c r="L14" s="13">
        <v>66271041.039999999</v>
      </c>
      <c r="M14" s="14">
        <v>66271041.039999999</v>
      </c>
      <c r="N14" s="195">
        <v>66271041.039999999</v>
      </c>
      <c r="O14" s="14">
        <v>66271041.039999999</v>
      </c>
      <c r="P14" s="195">
        <v>66271041.039999999</v>
      </c>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row>
    <row r="15" spans="1:87" ht="15.75" customHeight="1" x14ac:dyDescent="0.3">
      <c r="A15" s="140" t="s">
        <v>38</v>
      </c>
      <c r="B15" s="6" t="s">
        <v>32</v>
      </c>
      <c r="C15" s="7" t="s">
        <v>39</v>
      </c>
      <c r="D15" s="8">
        <v>1218057.42</v>
      </c>
      <c r="E15" s="222" t="s">
        <v>22</v>
      </c>
      <c r="F15" s="9">
        <v>1</v>
      </c>
      <c r="G15" s="10">
        <v>1218057.42</v>
      </c>
      <c r="H15" s="11" t="s">
        <v>22</v>
      </c>
      <c r="I15" s="9">
        <v>1</v>
      </c>
      <c r="J15" s="10">
        <v>1218057.42</v>
      </c>
      <c r="K15" s="12">
        <v>1218057.42</v>
      </c>
      <c r="L15" s="13">
        <v>1218057.42</v>
      </c>
      <c r="M15" s="14" t="s">
        <v>27</v>
      </c>
      <c r="N15" s="195" t="s">
        <v>27</v>
      </c>
      <c r="O15" s="14" t="s">
        <v>27</v>
      </c>
      <c r="P15" s="195" t="s">
        <v>27</v>
      </c>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row>
    <row r="16" spans="1:87" ht="15.75" customHeight="1" x14ac:dyDescent="0.3">
      <c r="A16" s="140" t="s">
        <v>40</v>
      </c>
      <c r="B16" s="6" t="s">
        <v>32</v>
      </c>
      <c r="C16" s="7" t="s">
        <v>41</v>
      </c>
      <c r="D16" s="8">
        <v>924734.12</v>
      </c>
      <c r="E16" s="222" t="s">
        <v>22</v>
      </c>
      <c r="F16" s="9">
        <v>1</v>
      </c>
      <c r="G16" s="10">
        <v>924734.12</v>
      </c>
      <c r="H16" s="11" t="s">
        <v>22</v>
      </c>
      <c r="I16" s="9">
        <v>1</v>
      </c>
      <c r="J16" s="10">
        <v>924734.12</v>
      </c>
      <c r="K16" s="12">
        <v>924734.12</v>
      </c>
      <c r="L16" s="13">
        <v>924734.12</v>
      </c>
      <c r="M16" s="14">
        <v>924734.12</v>
      </c>
      <c r="N16" s="196">
        <v>924734.12</v>
      </c>
      <c r="O16" s="14">
        <v>924734.12</v>
      </c>
      <c r="P16" s="196">
        <v>924734.12</v>
      </c>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row>
    <row r="17" spans="1:87" ht="15.75" customHeight="1" x14ac:dyDescent="0.3">
      <c r="A17" s="140" t="s">
        <v>42</v>
      </c>
      <c r="B17" s="6" t="s">
        <v>32</v>
      </c>
      <c r="C17" s="7" t="s">
        <v>43</v>
      </c>
      <c r="D17" s="8">
        <v>500000</v>
      </c>
      <c r="E17" s="222" t="s">
        <v>22</v>
      </c>
      <c r="F17" s="9">
        <v>1</v>
      </c>
      <c r="G17" s="10">
        <v>500000</v>
      </c>
      <c r="H17" s="11" t="s">
        <v>22</v>
      </c>
      <c r="I17" s="9">
        <v>1</v>
      </c>
      <c r="J17" s="10">
        <v>500000</v>
      </c>
      <c r="K17" s="12">
        <v>500000</v>
      </c>
      <c r="L17" s="13">
        <v>500000</v>
      </c>
      <c r="M17" s="14">
        <v>500000</v>
      </c>
      <c r="N17" s="195">
        <v>500000</v>
      </c>
      <c r="O17" s="14">
        <v>500000</v>
      </c>
      <c r="P17" s="195">
        <v>475000</v>
      </c>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row>
    <row r="18" spans="1:87" ht="15.75" customHeight="1" x14ac:dyDescent="0.3">
      <c r="A18" s="140" t="s">
        <v>44</v>
      </c>
      <c r="B18" s="6" t="s">
        <v>32</v>
      </c>
      <c r="C18" s="7" t="s">
        <v>45</v>
      </c>
      <c r="D18" s="8">
        <v>1589129.07</v>
      </c>
      <c r="E18" s="222" t="s">
        <v>22</v>
      </c>
      <c r="F18" s="9">
        <v>1</v>
      </c>
      <c r="G18" s="10">
        <v>1589129.07</v>
      </c>
      <c r="H18" s="11" t="s">
        <v>22</v>
      </c>
      <c r="I18" s="9">
        <v>1</v>
      </c>
      <c r="J18" s="10">
        <v>1589129.07</v>
      </c>
      <c r="K18" s="12">
        <v>1589129.07</v>
      </c>
      <c r="L18" s="13">
        <v>1589129.07</v>
      </c>
      <c r="M18" s="14" t="s">
        <v>27</v>
      </c>
      <c r="N18" s="195" t="s">
        <v>27</v>
      </c>
      <c r="O18" s="14" t="s">
        <v>27</v>
      </c>
      <c r="P18" s="195" t="s">
        <v>27</v>
      </c>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row>
    <row r="19" spans="1:87" ht="15.75" customHeight="1" x14ac:dyDescent="0.3">
      <c r="A19" s="140" t="s">
        <v>46</v>
      </c>
      <c r="B19" s="6" t="s">
        <v>32</v>
      </c>
      <c r="C19" s="7" t="s">
        <v>47</v>
      </c>
      <c r="D19" s="8">
        <v>726829.24</v>
      </c>
      <c r="E19" s="222" t="s">
        <v>22</v>
      </c>
      <c r="F19" s="9">
        <v>1</v>
      </c>
      <c r="G19" s="10">
        <v>726829.24</v>
      </c>
      <c r="H19" s="11" t="s">
        <v>22</v>
      </c>
      <c r="I19" s="9">
        <v>1</v>
      </c>
      <c r="J19" s="10">
        <v>726829.24</v>
      </c>
      <c r="K19" s="12">
        <v>726829.24</v>
      </c>
      <c r="L19" s="13">
        <v>726829.24</v>
      </c>
      <c r="M19" s="14">
        <v>726829.24</v>
      </c>
      <c r="N19" s="195">
        <v>726829.24</v>
      </c>
      <c r="O19" s="14">
        <v>726829.24</v>
      </c>
      <c r="P19" s="195">
        <v>726829.24</v>
      </c>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row>
    <row r="20" spans="1:87" ht="15.75" customHeight="1" x14ac:dyDescent="0.3">
      <c r="A20" s="140" t="s">
        <v>48</v>
      </c>
      <c r="B20" s="6" t="s">
        <v>32</v>
      </c>
      <c r="C20" s="7" t="s">
        <v>49</v>
      </c>
      <c r="D20" s="8">
        <v>2123943.46</v>
      </c>
      <c r="E20" s="222" t="s">
        <v>22</v>
      </c>
      <c r="F20" s="9">
        <v>1</v>
      </c>
      <c r="G20" s="10">
        <v>2123943.46</v>
      </c>
      <c r="H20" s="11" t="s">
        <v>22</v>
      </c>
      <c r="I20" s="9">
        <v>1</v>
      </c>
      <c r="J20" s="10">
        <v>2123943.46</v>
      </c>
      <c r="K20" s="12">
        <v>2123943.46</v>
      </c>
      <c r="L20" s="13">
        <v>2123943.46</v>
      </c>
      <c r="M20" s="14">
        <v>2123943.46</v>
      </c>
      <c r="N20" s="195">
        <v>2123943.46</v>
      </c>
      <c r="O20" s="14">
        <v>2123943.46</v>
      </c>
      <c r="P20" s="195">
        <v>2123943.46</v>
      </c>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row>
    <row r="21" spans="1:87" ht="15.75" customHeight="1" x14ac:dyDescent="0.3">
      <c r="A21" s="140" t="s">
        <v>50</v>
      </c>
      <c r="B21" s="6" t="s">
        <v>32</v>
      </c>
      <c r="C21" s="7" t="s">
        <v>51</v>
      </c>
      <c r="D21" s="8">
        <v>1355884.04</v>
      </c>
      <c r="E21" s="222" t="s">
        <v>22</v>
      </c>
      <c r="F21" s="9">
        <v>1</v>
      </c>
      <c r="G21" s="10">
        <v>1355884.04</v>
      </c>
      <c r="H21" s="11" t="s">
        <v>22</v>
      </c>
      <c r="I21" s="9">
        <v>1</v>
      </c>
      <c r="J21" s="10">
        <v>1355884.04</v>
      </c>
      <c r="K21" s="12">
        <v>1355884.04</v>
      </c>
      <c r="L21" s="13">
        <v>1355884.04</v>
      </c>
      <c r="M21" s="14">
        <v>1355884.04</v>
      </c>
      <c r="N21" s="195">
        <v>1355884.04</v>
      </c>
      <c r="O21" s="14">
        <v>1355884.04</v>
      </c>
      <c r="P21" s="195">
        <v>1355884.04</v>
      </c>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row>
    <row r="22" spans="1:87" ht="15.75" customHeight="1" x14ac:dyDescent="0.3">
      <c r="A22" s="140" t="s">
        <v>52</v>
      </c>
      <c r="B22" s="6" t="s">
        <v>32</v>
      </c>
      <c r="C22" s="7" t="s">
        <v>53</v>
      </c>
      <c r="D22" s="8">
        <v>2141746.36</v>
      </c>
      <c r="E22" s="222" t="s">
        <v>22</v>
      </c>
      <c r="F22" s="9">
        <v>1</v>
      </c>
      <c r="G22" s="10">
        <v>2141746.36</v>
      </c>
      <c r="H22" s="11" t="s">
        <v>22</v>
      </c>
      <c r="I22" s="9">
        <v>1</v>
      </c>
      <c r="J22" s="10">
        <v>2141746.36</v>
      </c>
      <c r="K22" s="12">
        <v>2141746.36</v>
      </c>
      <c r="L22" s="13">
        <v>2141746.36</v>
      </c>
      <c r="M22" s="14" t="s">
        <v>27</v>
      </c>
      <c r="N22" s="195" t="s">
        <v>27</v>
      </c>
      <c r="O22" s="14" t="s">
        <v>27</v>
      </c>
      <c r="P22" s="195" t="s">
        <v>27</v>
      </c>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row>
    <row r="23" spans="1:87" ht="15.75" customHeight="1" x14ac:dyDescent="0.3">
      <c r="A23" s="140" t="s">
        <v>54</v>
      </c>
      <c r="B23" s="6" t="s">
        <v>32</v>
      </c>
      <c r="C23" s="7" t="s">
        <v>55</v>
      </c>
      <c r="D23" s="8">
        <v>2552737.36</v>
      </c>
      <c r="E23" s="222" t="s">
        <v>22</v>
      </c>
      <c r="F23" s="9">
        <v>1</v>
      </c>
      <c r="G23" s="10">
        <v>2552737.36</v>
      </c>
      <c r="H23" s="11" t="s">
        <v>22</v>
      </c>
      <c r="I23" s="9">
        <v>1</v>
      </c>
      <c r="J23" s="10">
        <v>2552737.36</v>
      </c>
      <c r="K23" s="12">
        <v>2552737.36</v>
      </c>
      <c r="L23" s="13">
        <v>2552737.36</v>
      </c>
      <c r="M23" s="14">
        <v>2552737.36</v>
      </c>
      <c r="N23" s="195">
        <v>2552737.36</v>
      </c>
      <c r="O23" s="14">
        <v>2552737.36</v>
      </c>
      <c r="P23" s="195">
        <v>2552737.36</v>
      </c>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row>
    <row r="24" spans="1:87" ht="15.75" customHeight="1" x14ac:dyDescent="0.3">
      <c r="A24" s="140" t="s">
        <v>56</v>
      </c>
      <c r="B24" s="6" t="s">
        <v>32</v>
      </c>
      <c r="C24" s="7" t="s">
        <v>57</v>
      </c>
      <c r="D24" s="8">
        <v>849341.78</v>
      </c>
      <c r="E24" s="222" t="s">
        <v>22</v>
      </c>
      <c r="F24" s="9">
        <v>1</v>
      </c>
      <c r="G24" s="10">
        <v>849341.78</v>
      </c>
      <c r="H24" s="11" t="s">
        <v>22</v>
      </c>
      <c r="I24" s="9">
        <v>1</v>
      </c>
      <c r="J24" s="10">
        <v>849341.78</v>
      </c>
      <c r="K24" s="12">
        <v>849341.78</v>
      </c>
      <c r="L24" s="13">
        <v>849341.78</v>
      </c>
      <c r="M24" s="14" t="s">
        <v>27</v>
      </c>
      <c r="N24" s="195" t="s">
        <v>27</v>
      </c>
      <c r="O24" s="14" t="s">
        <v>27</v>
      </c>
      <c r="P24" s="195" t="s">
        <v>27</v>
      </c>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row>
    <row r="25" spans="1:87" ht="16.5" x14ac:dyDescent="0.3">
      <c r="A25" s="140" t="s">
        <v>23</v>
      </c>
      <c r="B25" s="6" t="s">
        <v>58</v>
      </c>
      <c r="C25" s="7" t="s">
        <v>59</v>
      </c>
      <c r="D25" s="8">
        <v>2325640.36</v>
      </c>
      <c r="E25" s="222" t="s">
        <v>22</v>
      </c>
      <c r="F25" s="9">
        <v>1</v>
      </c>
      <c r="G25" s="10">
        <v>2325640.36</v>
      </c>
      <c r="H25" s="11" t="s">
        <v>22</v>
      </c>
      <c r="I25" s="9">
        <v>1</v>
      </c>
      <c r="J25" s="10">
        <v>2325640.36</v>
      </c>
      <c r="K25" s="12">
        <v>2325640.36</v>
      </c>
      <c r="L25" s="13">
        <v>2325640.36</v>
      </c>
      <c r="M25" s="14" t="s">
        <v>27</v>
      </c>
      <c r="N25" s="195" t="s">
        <v>27</v>
      </c>
      <c r="O25" s="14" t="s">
        <v>27</v>
      </c>
      <c r="P25" s="195" t="s">
        <v>27</v>
      </c>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row>
    <row r="26" spans="1:87" ht="15.75" customHeight="1" x14ac:dyDescent="0.3">
      <c r="A26" s="140" t="s">
        <v>34</v>
      </c>
      <c r="B26" s="6" t="s">
        <v>58</v>
      </c>
      <c r="C26" s="7" t="s">
        <v>60</v>
      </c>
      <c r="D26" s="8">
        <v>1857456.54</v>
      </c>
      <c r="E26" s="222" t="s">
        <v>22</v>
      </c>
      <c r="F26" s="9">
        <v>1</v>
      </c>
      <c r="G26" s="10">
        <v>1857456.54</v>
      </c>
      <c r="H26" s="11" t="s">
        <v>22</v>
      </c>
      <c r="I26" s="9">
        <v>1</v>
      </c>
      <c r="J26" s="10">
        <v>1857456.54</v>
      </c>
      <c r="K26" s="12">
        <v>1857456.54</v>
      </c>
      <c r="L26" s="13">
        <v>1857456.54</v>
      </c>
      <c r="M26" s="14">
        <v>1857456.54</v>
      </c>
      <c r="N26" s="195">
        <v>1857456.54</v>
      </c>
      <c r="O26" s="14">
        <v>1857456.54</v>
      </c>
      <c r="P26" s="195">
        <v>1857456.54</v>
      </c>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row>
    <row r="27" spans="1:87" ht="15.75" customHeight="1" x14ac:dyDescent="0.3">
      <c r="A27" s="140" t="s">
        <v>52</v>
      </c>
      <c r="B27" s="6" t="s">
        <v>58</v>
      </c>
      <c r="C27" s="7" t="s">
        <v>61</v>
      </c>
      <c r="D27" s="8">
        <v>272834.39</v>
      </c>
      <c r="E27" s="222" t="s">
        <v>22</v>
      </c>
      <c r="F27" s="9">
        <v>1</v>
      </c>
      <c r="G27" s="10">
        <v>272834.39</v>
      </c>
      <c r="H27" s="11" t="s">
        <v>22</v>
      </c>
      <c r="I27" s="9">
        <v>1</v>
      </c>
      <c r="J27" s="10">
        <v>272834.39</v>
      </c>
      <c r="K27" s="12">
        <v>272834.39</v>
      </c>
      <c r="L27" s="13">
        <v>272834.39</v>
      </c>
      <c r="M27" s="14" t="s">
        <v>27</v>
      </c>
      <c r="N27" s="195" t="s">
        <v>27</v>
      </c>
      <c r="O27" s="14" t="s">
        <v>27</v>
      </c>
      <c r="P27" s="195" t="s">
        <v>27</v>
      </c>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row>
    <row r="28" spans="1:87" ht="15.75" customHeight="1" x14ac:dyDescent="0.3">
      <c r="A28" s="140" t="s">
        <v>44</v>
      </c>
      <c r="B28" s="6" t="s">
        <v>58</v>
      </c>
      <c r="C28" s="7" t="s">
        <v>62</v>
      </c>
      <c r="D28" s="8">
        <v>50201.53</v>
      </c>
      <c r="E28" s="222" t="s">
        <v>22</v>
      </c>
      <c r="F28" s="9">
        <v>1</v>
      </c>
      <c r="G28" s="10">
        <v>50201.53</v>
      </c>
      <c r="H28" s="11" t="s">
        <v>22</v>
      </c>
      <c r="I28" s="9">
        <v>1</v>
      </c>
      <c r="J28" s="10">
        <v>50201.53</v>
      </c>
      <c r="K28" s="12">
        <v>50201.53</v>
      </c>
      <c r="L28" s="13">
        <v>50201.53</v>
      </c>
      <c r="M28" s="14" t="s">
        <v>27</v>
      </c>
      <c r="N28" s="195" t="s">
        <v>27</v>
      </c>
      <c r="O28" s="14" t="s">
        <v>27</v>
      </c>
      <c r="P28" s="195" t="s">
        <v>27</v>
      </c>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row>
    <row r="29" spans="1:87" ht="15.75" customHeight="1" x14ac:dyDescent="0.3">
      <c r="A29" s="140" t="s">
        <v>36</v>
      </c>
      <c r="B29" s="6" t="s">
        <v>58</v>
      </c>
      <c r="C29" s="7" t="s">
        <v>63</v>
      </c>
      <c r="D29" s="8">
        <v>64319071</v>
      </c>
      <c r="E29" s="222" t="s">
        <v>22</v>
      </c>
      <c r="F29" s="9">
        <v>1</v>
      </c>
      <c r="G29" s="10">
        <v>64319071</v>
      </c>
      <c r="H29" s="11" t="s">
        <v>22</v>
      </c>
      <c r="I29" s="9">
        <v>1</v>
      </c>
      <c r="J29" s="10">
        <v>64319071</v>
      </c>
      <c r="K29" s="12">
        <v>64319071</v>
      </c>
      <c r="L29" s="13">
        <v>64319071</v>
      </c>
      <c r="M29" s="14">
        <v>64319071</v>
      </c>
      <c r="N29" s="195">
        <v>64319071</v>
      </c>
      <c r="O29" s="14">
        <v>64319071</v>
      </c>
      <c r="P29" s="195">
        <v>64300000</v>
      </c>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row>
    <row r="30" spans="1:87" ht="15.75" customHeight="1" x14ac:dyDescent="0.3">
      <c r="A30" s="140" t="s">
        <v>23</v>
      </c>
      <c r="B30" s="6" t="s">
        <v>58</v>
      </c>
      <c r="C30" s="7" t="s">
        <v>64</v>
      </c>
      <c r="D30" s="8">
        <v>411434.26</v>
      </c>
      <c r="E30" s="222" t="s">
        <v>22</v>
      </c>
      <c r="F30" s="9">
        <v>1</v>
      </c>
      <c r="G30" s="10">
        <v>411434.26</v>
      </c>
      <c r="H30" s="11" t="s">
        <v>22</v>
      </c>
      <c r="I30" s="9">
        <v>1</v>
      </c>
      <c r="J30" s="10">
        <v>411434.26</v>
      </c>
      <c r="K30" s="12">
        <v>411434.26</v>
      </c>
      <c r="L30" s="13">
        <v>411434.26</v>
      </c>
      <c r="M30" s="14">
        <v>411434.26</v>
      </c>
      <c r="N30" s="195">
        <v>411434.26</v>
      </c>
      <c r="O30" s="14">
        <v>411434.26</v>
      </c>
      <c r="P30" s="195">
        <v>411434.26</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row>
    <row r="31" spans="1:87" ht="15.75" customHeight="1" x14ac:dyDescent="0.3">
      <c r="A31" s="140" t="s">
        <v>38</v>
      </c>
      <c r="B31" s="6" t="s">
        <v>58</v>
      </c>
      <c r="C31" s="7" t="s">
        <v>65</v>
      </c>
      <c r="D31" s="8">
        <v>1128443.05</v>
      </c>
      <c r="E31" s="222" t="s">
        <v>22</v>
      </c>
      <c r="F31" s="9">
        <v>1</v>
      </c>
      <c r="G31" s="10">
        <v>1128443.05</v>
      </c>
      <c r="H31" s="11" t="s">
        <v>22</v>
      </c>
      <c r="I31" s="9">
        <v>1</v>
      </c>
      <c r="J31" s="10">
        <v>1128443.05</v>
      </c>
      <c r="K31" s="12">
        <v>1128443.05</v>
      </c>
      <c r="L31" s="13">
        <v>1128443.05</v>
      </c>
      <c r="M31" s="14" t="s">
        <v>27</v>
      </c>
      <c r="N31" s="195" t="s">
        <v>27</v>
      </c>
      <c r="O31" s="14" t="s">
        <v>27</v>
      </c>
      <c r="P31" s="195" t="s">
        <v>27</v>
      </c>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row>
    <row r="32" spans="1:87" ht="15.75" customHeight="1" x14ac:dyDescent="0.3">
      <c r="A32" s="140" t="s">
        <v>66</v>
      </c>
      <c r="B32" s="6" t="s">
        <v>58</v>
      </c>
      <c r="C32" s="7" t="s">
        <v>67</v>
      </c>
      <c r="D32" s="8">
        <v>663533.24</v>
      </c>
      <c r="E32" s="222" t="s">
        <v>22</v>
      </c>
      <c r="F32" s="9">
        <v>1</v>
      </c>
      <c r="G32" s="10">
        <v>663533.24</v>
      </c>
      <c r="H32" s="11" t="s">
        <v>22</v>
      </c>
      <c r="I32" s="9">
        <v>1</v>
      </c>
      <c r="J32" s="10">
        <v>663533.24</v>
      </c>
      <c r="K32" s="12">
        <v>663533.24</v>
      </c>
      <c r="L32" s="13">
        <v>663533.24</v>
      </c>
      <c r="M32" s="14">
        <v>663533.24</v>
      </c>
      <c r="N32" s="195">
        <v>663533.24</v>
      </c>
      <c r="O32" s="14">
        <v>663533.24</v>
      </c>
      <c r="P32" s="195">
        <v>663533</v>
      </c>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row>
    <row r="33" spans="1:87" ht="15.75" customHeight="1" x14ac:dyDescent="0.3">
      <c r="A33" s="140" t="s">
        <v>44</v>
      </c>
      <c r="B33" s="6" t="s">
        <v>58</v>
      </c>
      <c r="C33" s="7" t="s">
        <v>68</v>
      </c>
      <c r="D33" s="8">
        <v>5456.69</v>
      </c>
      <c r="E33" s="222" t="s">
        <v>22</v>
      </c>
      <c r="F33" s="9">
        <v>1</v>
      </c>
      <c r="G33" s="10">
        <v>5456.69</v>
      </c>
      <c r="H33" s="11" t="s">
        <v>22</v>
      </c>
      <c r="I33" s="9">
        <v>1</v>
      </c>
      <c r="J33" s="10">
        <v>5456.69</v>
      </c>
      <c r="K33" s="12">
        <v>5456.69</v>
      </c>
      <c r="L33" s="13">
        <v>5456.69</v>
      </c>
      <c r="M33" s="14" t="s">
        <v>27</v>
      </c>
      <c r="N33" s="195" t="s">
        <v>27</v>
      </c>
      <c r="O33" s="14" t="s">
        <v>27</v>
      </c>
      <c r="P33" s="195" t="s">
        <v>27</v>
      </c>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row>
    <row r="34" spans="1:87" ht="15.75" customHeight="1" x14ac:dyDescent="0.3">
      <c r="A34" s="140" t="s">
        <v>69</v>
      </c>
      <c r="B34" s="6" t="s">
        <v>58</v>
      </c>
      <c r="C34" s="7" t="s">
        <v>70</v>
      </c>
      <c r="D34" s="8">
        <v>2642128.2599999998</v>
      </c>
      <c r="E34" s="222" t="s">
        <v>22</v>
      </c>
      <c r="F34" s="9">
        <v>1</v>
      </c>
      <c r="G34" s="10">
        <v>2642128.2599999998</v>
      </c>
      <c r="H34" s="11" t="s">
        <v>22</v>
      </c>
      <c r="I34" s="9">
        <v>1</v>
      </c>
      <c r="J34" s="10">
        <v>2642128.2599999998</v>
      </c>
      <c r="K34" s="12">
        <v>2642128.2599999998</v>
      </c>
      <c r="L34" s="13">
        <v>2642128.2599999998</v>
      </c>
      <c r="M34" s="14">
        <v>2642128.2599999998</v>
      </c>
      <c r="N34" s="196">
        <v>2642128.2599999998</v>
      </c>
      <c r="O34" s="14">
        <v>2642128.2599999998</v>
      </c>
      <c r="P34" s="196">
        <v>2627689.09</v>
      </c>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row>
    <row r="35" spans="1:87" ht="15.75" customHeight="1" x14ac:dyDescent="0.3">
      <c r="A35" s="140" t="s">
        <v>71</v>
      </c>
      <c r="B35" s="6" t="s">
        <v>58</v>
      </c>
      <c r="C35" s="7" t="s">
        <v>72</v>
      </c>
      <c r="D35" s="8">
        <v>851410.7</v>
      </c>
      <c r="E35" s="222" t="s">
        <v>22</v>
      </c>
      <c r="F35" s="9">
        <v>1</v>
      </c>
      <c r="G35" s="10">
        <v>851410.7</v>
      </c>
      <c r="H35" s="11" t="s">
        <v>22</v>
      </c>
      <c r="I35" s="9">
        <v>1</v>
      </c>
      <c r="J35" s="10">
        <v>851410.7</v>
      </c>
      <c r="K35" s="12">
        <v>851410.7</v>
      </c>
      <c r="L35" s="13">
        <v>851410.7</v>
      </c>
      <c r="M35" s="14">
        <v>851410.7</v>
      </c>
      <c r="N35" s="195">
        <v>851410.7</v>
      </c>
      <c r="O35" s="14">
        <v>851410.7</v>
      </c>
      <c r="P35" s="195">
        <v>851410.7</v>
      </c>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row>
    <row r="36" spans="1:87" ht="15.75" customHeight="1" x14ac:dyDescent="0.3">
      <c r="A36" s="140" t="s">
        <v>69</v>
      </c>
      <c r="B36" s="6" t="s">
        <v>58</v>
      </c>
      <c r="C36" s="7" t="s">
        <v>73</v>
      </c>
      <c r="D36" s="8">
        <v>308848.53000000003</v>
      </c>
      <c r="E36" s="222" t="s">
        <v>22</v>
      </c>
      <c r="F36" s="225">
        <v>1</v>
      </c>
      <c r="G36" s="10">
        <v>308848.53000000003</v>
      </c>
      <c r="H36" s="11" t="s">
        <v>22</v>
      </c>
      <c r="I36" s="9">
        <v>1</v>
      </c>
      <c r="J36" s="10">
        <v>308848.53000000003</v>
      </c>
      <c r="K36" s="12">
        <v>308848.53000000003</v>
      </c>
      <c r="L36" s="13">
        <v>308848.53000000003</v>
      </c>
      <c r="M36" s="14">
        <v>308848.53000000003</v>
      </c>
      <c r="N36" s="195">
        <v>308848.53000000003</v>
      </c>
      <c r="O36" s="14">
        <v>308848.53000000003</v>
      </c>
      <c r="P36" s="195">
        <v>308848.53000000003</v>
      </c>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row>
    <row r="37" spans="1:87" ht="15.75" customHeight="1" x14ac:dyDescent="0.3">
      <c r="A37" s="140" t="s">
        <v>28</v>
      </c>
      <c r="B37" s="6" t="s">
        <v>58</v>
      </c>
      <c r="C37" s="7" t="s">
        <v>74</v>
      </c>
      <c r="D37" s="8">
        <v>8768897.3699999992</v>
      </c>
      <c r="E37" s="222" t="s">
        <v>22</v>
      </c>
      <c r="F37" s="225">
        <v>1</v>
      </c>
      <c r="G37" s="10">
        <v>8768897.3699999992</v>
      </c>
      <c r="H37" s="11" t="s">
        <v>22</v>
      </c>
      <c r="I37" s="9">
        <v>1</v>
      </c>
      <c r="J37" s="10">
        <v>8768897.3699999992</v>
      </c>
      <c r="K37" s="12">
        <v>8768897.3699999992</v>
      </c>
      <c r="L37" s="13">
        <v>8768897.3699999992</v>
      </c>
      <c r="M37" s="14" t="s">
        <v>27</v>
      </c>
      <c r="N37" s="195" t="s">
        <v>27</v>
      </c>
      <c r="O37" s="14" t="s">
        <v>27</v>
      </c>
      <c r="P37" s="195" t="s">
        <v>27</v>
      </c>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row>
    <row r="38" spans="1:87" ht="15.75" customHeight="1" x14ac:dyDescent="0.3">
      <c r="A38" s="140" t="s">
        <v>30</v>
      </c>
      <c r="B38" s="6" t="s">
        <v>58</v>
      </c>
      <c r="C38" s="7" t="s">
        <v>75</v>
      </c>
      <c r="D38" s="8">
        <v>10592522.449999999</v>
      </c>
      <c r="E38" s="222" t="s">
        <v>22</v>
      </c>
      <c r="F38" s="225">
        <v>1</v>
      </c>
      <c r="G38" s="10">
        <v>10592522.449999999</v>
      </c>
      <c r="H38" s="11" t="s">
        <v>22</v>
      </c>
      <c r="I38" s="9">
        <v>1</v>
      </c>
      <c r="J38" s="10">
        <v>10592522.449999999</v>
      </c>
      <c r="K38" s="12">
        <v>10592522.449999999</v>
      </c>
      <c r="L38" s="13">
        <v>10592522.449999999</v>
      </c>
      <c r="M38" s="14">
        <v>10592522.449999999</v>
      </c>
      <c r="N38" s="195">
        <v>10592522.449999999</v>
      </c>
      <c r="O38" s="14">
        <v>10592522.449999999</v>
      </c>
      <c r="P38" s="195">
        <v>10592522.449999999</v>
      </c>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row>
    <row r="39" spans="1:87" ht="15.75" customHeight="1" x14ac:dyDescent="0.3">
      <c r="A39" s="140" t="s">
        <v>54</v>
      </c>
      <c r="B39" s="6" t="s">
        <v>58</v>
      </c>
      <c r="C39" s="7" t="s">
        <v>76</v>
      </c>
      <c r="D39" s="8">
        <v>2364928.5099999998</v>
      </c>
      <c r="E39" s="222" t="s">
        <v>22</v>
      </c>
      <c r="F39" s="225">
        <v>1</v>
      </c>
      <c r="G39" s="10">
        <v>2364928.5099999998</v>
      </c>
      <c r="H39" s="11" t="s">
        <v>22</v>
      </c>
      <c r="I39" s="9">
        <v>1</v>
      </c>
      <c r="J39" s="10">
        <v>2364928.5099999998</v>
      </c>
      <c r="K39" s="12">
        <v>2364928.5099999998</v>
      </c>
      <c r="L39" s="13">
        <v>2364928.5099999998</v>
      </c>
      <c r="M39" s="14">
        <v>2364928.5099999998</v>
      </c>
      <c r="N39" s="195">
        <v>2364928.5099999998</v>
      </c>
      <c r="O39" s="14">
        <v>2364928.5099999998</v>
      </c>
      <c r="P39" s="195">
        <v>2364928.5099999998</v>
      </c>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row>
    <row r="40" spans="1:87" ht="15.75" customHeight="1" x14ac:dyDescent="0.3">
      <c r="A40" s="229" t="s">
        <v>44</v>
      </c>
      <c r="B40" s="230" t="s">
        <v>58</v>
      </c>
      <c r="C40" s="227" t="s">
        <v>77</v>
      </c>
      <c r="D40" s="8">
        <v>13096.05</v>
      </c>
      <c r="E40" s="222" t="s">
        <v>22</v>
      </c>
      <c r="F40" s="225">
        <v>1</v>
      </c>
      <c r="G40" s="10">
        <v>13096.05</v>
      </c>
      <c r="H40" s="222" t="s">
        <v>22</v>
      </c>
      <c r="I40" s="225">
        <v>1</v>
      </c>
      <c r="J40" s="10">
        <v>13096.05</v>
      </c>
      <c r="K40" s="12">
        <v>13096.05</v>
      </c>
      <c r="L40" s="13">
        <v>13096.05</v>
      </c>
      <c r="M40" s="14" t="s">
        <v>27</v>
      </c>
      <c r="N40" s="195" t="s">
        <v>27</v>
      </c>
      <c r="O40" s="14" t="s">
        <v>27</v>
      </c>
      <c r="P40" s="195" t="s">
        <v>27</v>
      </c>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row>
    <row r="41" spans="1:87" ht="15.75" customHeight="1" x14ac:dyDescent="0.3">
      <c r="A41" s="140" t="s">
        <v>44</v>
      </c>
      <c r="B41" s="6" t="s">
        <v>58</v>
      </c>
      <c r="C41" s="7" t="s">
        <v>78</v>
      </c>
      <c r="D41" s="8">
        <v>249916.3</v>
      </c>
      <c r="E41" s="222" t="s">
        <v>22</v>
      </c>
      <c r="F41" s="225">
        <v>1</v>
      </c>
      <c r="G41" s="10">
        <v>249916.3</v>
      </c>
      <c r="H41" s="11" t="s">
        <v>22</v>
      </c>
      <c r="I41" s="9">
        <v>1</v>
      </c>
      <c r="J41" s="10">
        <v>249916.3</v>
      </c>
      <c r="K41" s="12">
        <v>249916.3</v>
      </c>
      <c r="L41" s="13">
        <v>249916.3</v>
      </c>
      <c r="M41" s="14" t="s">
        <v>27</v>
      </c>
      <c r="N41" s="195" t="s">
        <v>27</v>
      </c>
      <c r="O41" s="14" t="s">
        <v>27</v>
      </c>
      <c r="P41" s="195" t="s">
        <v>27</v>
      </c>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row>
    <row r="42" spans="1:87" ht="15.75" customHeight="1" x14ac:dyDescent="0.3">
      <c r="A42" s="140" t="s">
        <v>56</v>
      </c>
      <c r="B42" s="6" t="s">
        <v>58</v>
      </c>
      <c r="C42" s="7" t="s">
        <v>79</v>
      </c>
      <c r="D42" s="8">
        <v>319761.90999999997</v>
      </c>
      <c r="E42" s="222" t="s">
        <v>22</v>
      </c>
      <c r="F42" s="225">
        <v>1</v>
      </c>
      <c r="G42" s="10">
        <v>319761.90999999997</v>
      </c>
      <c r="H42" s="11" t="s">
        <v>22</v>
      </c>
      <c r="I42" s="9">
        <v>1</v>
      </c>
      <c r="J42" s="10">
        <v>319761.90999999997</v>
      </c>
      <c r="K42" s="12">
        <v>319761.90999999997</v>
      </c>
      <c r="L42" s="13">
        <v>319761.90999999997</v>
      </c>
      <c r="M42" s="14" t="s">
        <v>27</v>
      </c>
      <c r="N42" s="195" t="s">
        <v>27</v>
      </c>
      <c r="O42" s="14" t="s">
        <v>27</v>
      </c>
      <c r="P42" s="195" t="s">
        <v>27</v>
      </c>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row>
    <row r="43" spans="1:87" ht="15.75" customHeight="1" x14ac:dyDescent="0.3">
      <c r="A43" s="140" t="s">
        <v>56</v>
      </c>
      <c r="B43" s="218" t="s">
        <v>58</v>
      </c>
      <c r="C43" s="219" t="s">
        <v>80</v>
      </c>
      <c r="D43" s="8">
        <v>467092.47999999998</v>
      </c>
      <c r="E43" s="284" t="s">
        <v>22</v>
      </c>
      <c r="F43" s="220">
        <v>1</v>
      </c>
      <c r="G43" s="10">
        <v>467092.47999999998</v>
      </c>
      <c r="H43" s="221" t="s">
        <v>22</v>
      </c>
      <c r="I43" s="220">
        <v>1</v>
      </c>
      <c r="J43" s="10">
        <v>467092.47999999998</v>
      </c>
      <c r="K43" s="12">
        <v>467092.47999999998</v>
      </c>
      <c r="L43" s="13">
        <v>467092.47999999998</v>
      </c>
      <c r="M43" s="14">
        <v>467092.47999999998</v>
      </c>
      <c r="N43" s="195">
        <v>467092.47999999998</v>
      </c>
      <c r="O43" s="14">
        <v>467092.47999999998</v>
      </c>
      <c r="P43" s="195">
        <v>467092.47999999998</v>
      </c>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row>
    <row r="44" spans="1:87" ht="15.75" customHeight="1" x14ac:dyDescent="0.3">
      <c r="A44" s="140" t="s">
        <v>81</v>
      </c>
      <c r="B44" s="6" t="s">
        <v>32</v>
      </c>
      <c r="C44" s="7" t="s">
        <v>82</v>
      </c>
      <c r="D44" s="8">
        <v>10790528.039999999</v>
      </c>
      <c r="E44" s="222" t="s">
        <v>22</v>
      </c>
      <c r="F44" s="9">
        <v>1</v>
      </c>
      <c r="G44" s="10">
        <v>10790528.039999999</v>
      </c>
      <c r="H44" s="11" t="s">
        <v>83</v>
      </c>
      <c r="I44" s="9">
        <v>0.99461293740357126</v>
      </c>
      <c r="J44" s="10">
        <v>10732398.789999999</v>
      </c>
      <c r="K44" s="12">
        <v>10790528.039999999</v>
      </c>
      <c r="L44" s="13">
        <v>10732398.789999999</v>
      </c>
      <c r="M44" s="14">
        <v>10790528.039999999</v>
      </c>
      <c r="N44" s="195">
        <v>10732398.789999999</v>
      </c>
      <c r="O44" s="14">
        <v>10790528.039999999</v>
      </c>
      <c r="P44" s="195">
        <v>10311531.359999999</v>
      </c>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row>
    <row r="45" spans="1:87" ht="15.75" customHeight="1" x14ac:dyDescent="0.3">
      <c r="A45" s="140" t="s">
        <v>84</v>
      </c>
      <c r="B45" s="6" t="s">
        <v>58</v>
      </c>
      <c r="C45" s="7" t="s">
        <v>85</v>
      </c>
      <c r="D45" s="8">
        <v>714826.11</v>
      </c>
      <c r="E45" s="222" t="s">
        <v>22</v>
      </c>
      <c r="F45" s="225">
        <v>1</v>
      </c>
      <c r="G45" s="10">
        <v>714826.11</v>
      </c>
      <c r="H45" s="11" t="s">
        <v>83</v>
      </c>
      <c r="I45" s="9">
        <v>0.99318964440176927</v>
      </c>
      <c r="J45" s="10">
        <v>709957.89</v>
      </c>
      <c r="K45" s="12">
        <v>714826.11</v>
      </c>
      <c r="L45" s="13">
        <v>709957.89</v>
      </c>
      <c r="M45" s="14">
        <v>714826.11</v>
      </c>
      <c r="N45" s="195">
        <v>709957.89</v>
      </c>
      <c r="O45" s="14">
        <v>714826.11</v>
      </c>
      <c r="P45" s="195">
        <v>709957.89</v>
      </c>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row>
    <row r="46" spans="1:87" ht="15.75" customHeight="1" x14ac:dyDescent="0.3">
      <c r="A46" s="140" t="s">
        <v>81</v>
      </c>
      <c r="B46" s="6" t="s">
        <v>58</v>
      </c>
      <c r="C46" s="7" t="s">
        <v>86</v>
      </c>
      <c r="D46" s="8">
        <v>9996652.1400000006</v>
      </c>
      <c r="E46" s="222" t="s">
        <v>22</v>
      </c>
      <c r="F46" s="225">
        <v>1</v>
      </c>
      <c r="G46" s="10">
        <v>9996652.1400000006</v>
      </c>
      <c r="H46" s="11" t="s">
        <v>83</v>
      </c>
      <c r="I46" s="9">
        <v>0.99081400765836791</v>
      </c>
      <c r="J46" s="10">
        <v>9904822.9700000007</v>
      </c>
      <c r="K46" s="12">
        <v>9996652.1400000006</v>
      </c>
      <c r="L46" s="13">
        <v>9904822.9700000007</v>
      </c>
      <c r="M46" s="14">
        <v>9996652.1400000006</v>
      </c>
      <c r="N46" s="195">
        <v>9904822.9700000007</v>
      </c>
      <c r="O46" s="14">
        <v>9996652.1400000006</v>
      </c>
      <c r="P46" s="195">
        <v>9904822.9700000007</v>
      </c>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row>
    <row r="47" spans="1:87" ht="15.75" customHeight="1" x14ac:dyDescent="0.3">
      <c r="A47" s="140" t="s">
        <v>87</v>
      </c>
      <c r="B47" s="6" t="s">
        <v>32</v>
      </c>
      <c r="C47" s="7" t="s">
        <v>88</v>
      </c>
      <c r="D47" s="8">
        <v>3476293.48</v>
      </c>
      <c r="E47" s="222" t="s">
        <v>22</v>
      </c>
      <c r="F47" s="9">
        <v>1</v>
      </c>
      <c r="G47" s="10">
        <v>3476293.48</v>
      </c>
      <c r="H47" s="11" t="s">
        <v>83</v>
      </c>
      <c r="I47" s="9">
        <v>0.98874702316560459</v>
      </c>
      <c r="J47" s="10">
        <v>3437174.83</v>
      </c>
      <c r="K47" s="12">
        <v>3476293.48</v>
      </c>
      <c r="L47" s="13">
        <v>3437174.83</v>
      </c>
      <c r="M47" s="14">
        <v>3476293.48</v>
      </c>
      <c r="N47" s="195">
        <v>3437174.83</v>
      </c>
      <c r="O47" s="14" t="s">
        <v>27</v>
      </c>
      <c r="P47" s="195" t="s">
        <v>27</v>
      </c>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row>
    <row r="48" spans="1:87" ht="15.75" customHeight="1" x14ac:dyDescent="0.3">
      <c r="A48" s="140" t="s">
        <v>89</v>
      </c>
      <c r="B48" s="6" t="s">
        <v>32</v>
      </c>
      <c r="C48" s="7" t="s">
        <v>90</v>
      </c>
      <c r="D48" s="8">
        <v>638478.84</v>
      </c>
      <c r="E48" s="222" t="s">
        <v>22</v>
      </c>
      <c r="F48" s="9">
        <v>1</v>
      </c>
      <c r="G48" s="10">
        <v>638478.84</v>
      </c>
      <c r="H48" s="11" t="s">
        <v>83</v>
      </c>
      <c r="I48" s="9">
        <v>0.98828000313996311</v>
      </c>
      <c r="J48" s="10">
        <v>630995.87</v>
      </c>
      <c r="K48" s="12">
        <v>638478.84</v>
      </c>
      <c r="L48" s="13">
        <v>630995.87</v>
      </c>
      <c r="M48" s="14">
        <v>638478.84</v>
      </c>
      <c r="N48" s="195">
        <v>630995.87</v>
      </c>
      <c r="O48" s="14">
        <v>638478.84</v>
      </c>
      <c r="P48" s="195">
        <v>630995.87</v>
      </c>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row>
    <row r="49" spans="1:87" ht="15.75" customHeight="1" x14ac:dyDescent="0.3">
      <c r="A49" s="140" t="s">
        <v>91</v>
      </c>
      <c r="B49" s="6" t="s">
        <v>58</v>
      </c>
      <c r="C49" s="7" t="s">
        <v>92</v>
      </c>
      <c r="D49" s="8">
        <v>2098642.15</v>
      </c>
      <c r="E49" s="222" t="s">
        <v>22</v>
      </c>
      <c r="F49" s="225">
        <v>1</v>
      </c>
      <c r="G49" s="10">
        <v>2098642.15</v>
      </c>
      <c r="H49" s="11" t="s">
        <v>83</v>
      </c>
      <c r="I49" s="9">
        <v>0.98782413190357399</v>
      </c>
      <c r="J49" s="10">
        <v>2073089.36</v>
      </c>
      <c r="K49" s="12">
        <v>2098642.15</v>
      </c>
      <c r="L49" s="13">
        <v>2073089.36</v>
      </c>
      <c r="M49" s="14">
        <v>2098642.15</v>
      </c>
      <c r="N49" s="195">
        <v>2073089.36</v>
      </c>
      <c r="O49" s="14">
        <v>2098642.15</v>
      </c>
      <c r="P49" s="195">
        <v>2073089.36</v>
      </c>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row>
    <row r="50" spans="1:87" ht="15.75" customHeight="1" x14ac:dyDescent="0.3">
      <c r="A50" s="140" t="s">
        <v>30</v>
      </c>
      <c r="B50" s="6" t="s">
        <v>32</v>
      </c>
      <c r="C50" s="7" t="s">
        <v>93</v>
      </c>
      <c r="D50" s="8">
        <v>11433718.9</v>
      </c>
      <c r="E50" s="222" t="s">
        <v>22</v>
      </c>
      <c r="F50" s="9">
        <v>1</v>
      </c>
      <c r="G50" s="10">
        <v>11433718.9</v>
      </c>
      <c r="H50" s="11" t="s">
        <v>83</v>
      </c>
      <c r="I50" s="9">
        <v>0.98718569833067515</v>
      </c>
      <c r="J50" s="10">
        <v>11431312.52</v>
      </c>
      <c r="K50" s="12">
        <v>11433718.9</v>
      </c>
      <c r="L50" s="13">
        <v>11431312.52</v>
      </c>
      <c r="M50" s="14">
        <v>11433718.9</v>
      </c>
      <c r="N50" s="195">
        <v>11431312.52</v>
      </c>
      <c r="O50" s="14">
        <v>11433718.9</v>
      </c>
      <c r="P50" s="195">
        <v>11417519.279999999</v>
      </c>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row>
    <row r="51" spans="1:87" ht="15.75" customHeight="1" x14ac:dyDescent="0.3">
      <c r="A51" s="140" t="s">
        <v>94</v>
      </c>
      <c r="B51" s="6" t="s">
        <v>58</v>
      </c>
      <c r="C51" s="7" t="s">
        <v>95</v>
      </c>
      <c r="D51" s="8">
        <v>7486575.7300000004</v>
      </c>
      <c r="E51" s="222" t="s">
        <v>22</v>
      </c>
      <c r="F51" s="9">
        <v>1</v>
      </c>
      <c r="G51" s="10">
        <v>7486575.7300000004</v>
      </c>
      <c r="H51" s="11" t="s">
        <v>83</v>
      </c>
      <c r="I51" s="9">
        <v>0.98718569833067515</v>
      </c>
      <c r="J51" s="10">
        <v>7486575.7199999997</v>
      </c>
      <c r="K51" s="12">
        <v>7486575.7300000004</v>
      </c>
      <c r="L51" s="13">
        <v>7486575.7199999997</v>
      </c>
      <c r="M51" s="14">
        <v>7486575.7300000004</v>
      </c>
      <c r="N51" s="195">
        <v>7486575.7199999997</v>
      </c>
      <c r="O51" s="14">
        <v>7486575.7300000004</v>
      </c>
      <c r="P51" s="195">
        <v>7486575.7199999997</v>
      </c>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row>
    <row r="52" spans="1:87" ht="15.75" customHeight="1" x14ac:dyDescent="0.3">
      <c r="A52" s="140" t="s">
        <v>81</v>
      </c>
      <c r="B52" s="6" t="s">
        <v>20</v>
      </c>
      <c r="C52" s="7" t="s">
        <v>96</v>
      </c>
      <c r="D52" s="8">
        <v>22491840.120000001</v>
      </c>
      <c r="E52" s="222" t="s">
        <v>83</v>
      </c>
      <c r="F52" s="9">
        <v>0.98718569833067515</v>
      </c>
      <c r="G52" s="10">
        <v>22489786.449999999</v>
      </c>
      <c r="H52" s="11" t="s">
        <v>83</v>
      </c>
      <c r="I52" s="9">
        <v>0.98718569833067515</v>
      </c>
      <c r="J52" s="10">
        <v>22489786.449999999</v>
      </c>
      <c r="K52" s="12">
        <v>22489786.449999999</v>
      </c>
      <c r="L52" s="13">
        <v>22489786.449999999</v>
      </c>
      <c r="M52" s="14">
        <v>22489786.449999999</v>
      </c>
      <c r="N52" s="195">
        <v>22489786.449999999</v>
      </c>
      <c r="O52" s="14">
        <v>22486575.050000001</v>
      </c>
      <c r="P52" s="195">
        <v>22419820.23</v>
      </c>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row>
    <row r="53" spans="1:87" ht="15.75" customHeight="1" x14ac:dyDescent="0.3">
      <c r="A53" s="140" t="s">
        <v>19</v>
      </c>
      <c r="B53" s="6" t="s">
        <v>58</v>
      </c>
      <c r="C53" s="7" t="s">
        <v>97</v>
      </c>
      <c r="D53" s="8">
        <v>1451478.97</v>
      </c>
      <c r="E53" s="222" t="s">
        <v>83</v>
      </c>
      <c r="F53" s="9">
        <v>0.98718569833067515</v>
      </c>
      <c r="G53" s="10">
        <v>1451478.96</v>
      </c>
      <c r="H53" s="11" t="s">
        <v>83</v>
      </c>
      <c r="I53" s="9">
        <v>0.98718569833067515</v>
      </c>
      <c r="J53" s="10">
        <v>1448369.01</v>
      </c>
      <c r="K53" s="12">
        <v>1451478.96</v>
      </c>
      <c r="L53" s="13">
        <v>1448369.01</v>
      </c>
      <c r="M53" s="14" t="s">
        <v>27</v>
      </c>
      <c r="N53" s="195" t="s">
        <v>27</v>
      </c>
      <c r="O53" s="14" t="s">
        <v>27</v>
      </c>
      <c r="P53" s="195" t="s">
        <v>27</v>
      </c>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row>
    <row r="54" spans="1:87" ht="15.75" customHeight="1" x14ac:dyDescent="0.3">
      <c r="A54" s="140" t="s">
        <v>50</v>
      </c>
      <c r="B54" s="6" t="s">
        <v>58</v>
      </c>
      <c r="C54" s="7" t="s">
        <v>98</v>
      </c>
      <c r="D54" s="8">
        <v>1256129.54</v>
      </c>
      <c r="E54" s="222" t="s">
        <v>83</v>
      </c>
      <c r="F54" s="9">
        <v>0.98718569833067515</v>
      </c>
      <c r="G54" s="10">
        <v>1256128.51</v>
      </c>
      <c r="H54" s="11" t="s">
        <v>83</v>
      </c>
      <c r="I54" s="9">
        <v>0.98718569833067515</v>
      </c>
      <c r="J54" s="10">
        <v>1256128.51</v>
      </c>
      <c r="K54" s="12">
        <v>1256128.51</v>
      </c>
      <c r="L54" s="13">
        <v>1256128.51</v>
      </c>
      <c r="M54" s="14">
        <v>1256128.51</v>
      </c>
      <c r="N54" s="195">
        <v>1256128.51</v>
      </c>
      <c r="O54" s="14">
        <v>1256129.51</v>
      </c>
      <c r="P54" s="195">
        <v>1256129.51</v>
      </c>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row>
    <row r="55" spans="1:87" ht="15.75" customHeight="1" x14ac:dyDescent="0.3">
      <c r="A55" s="140" t="s">
        <v>48</v>
      </c>
      <c r="B55" s="6" t="s">
        <v>58</v>
      </c>
      <c r="C55" s="7" t="s">
        <v>99</v>
      </c>
      <c r="D55" s="8">
        <v>1967681.64</v>
      </c>
      <c r="E55" s="222" t="s">
        <v>22</v>
      </c>
      <c r="F55" s="226">
        <v>1</v>
      </c>
      <c r="G55" s="10">
        <v>1967681.64</v>
      </c>
      <c r="H55" s="11" t="s">
        <v>83</v>
      </c>
      <c r="I55" s="9">
        <v>0.98579550704147445</v>
      </c>
      <c r="J55" s="10">
        <v>1939731.72</v>
      </c>
      <c r="K55" s="12">
        <v>1967681.64</v>
      </c>
      <c r="L55" s="13">
        <v>1939731.72</v>
      </c>
      <c r="M55" s="14">
        <v>1967681.64</v>
      </c>
      <c r="N55" s="195">
        <v>1939731.72</v>
      </c>
      <c r="O55" s="14">
        <v>1932062.41</v>
      </c>
      <c r="P55" s="195">
        <v>1923228.6</v>
      </c>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row>
    <row r="56" spans="1:87" ht="15.75" customHeight="1" x14ac:dyDescent="0.3">
      <c r="A56" s="140" t="s">
        <v>100</v>
      </c>
      <c r="B56" s="6" t="s">
        <v>32</v>
      </c>
      <c r="C56" s="7" t="s">
        <v>101</v>
      </c>
      <c r="D56" s="8">
        <v>1966090.75</v>
      </c>
      <c r="E56" s="222" t="s">
        <v>22</v>
      </c>
      <c r="F56" s="9">
        <v>1</v>
      </c>
      <c r="G56" s="10">
        <v>1966090.75</v>
      </c>
      <c r="H56" s="11" t="s">
        <v>83</v>
      </c>
      <c r="I56" s="9">
        <v>0.98485533793391788</v>
      </c>
      <c r="J56" s="10">
        <v>1936314.97</v>
      </c>
      <c r="K56" s="12">
        <v>1966090.75</v>
      </c>
      <c r="L56" s="13">
        <v>1936314.97</v>
      </c>
      <c r="M56" s="14">
        <v>1966090.75</v>
      </c>
      <c r="N56" s="195">
        <v>1936314.97</v>
      </c>
      <c r="O56" s="14">
        <v>1966090.75</v>
      </c>
      <c r="P56" s="195">
        <v>1935484.21</v>
      </c>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row>
    <row r="57" spans="1:87" ht="15.75" customHeight="1" x14ac:dyDescent="0.3">
      <c r="A57" s="140" t="s">
        <v>102</v>
      </c>
      <c r="B57" s="6" t="s">
        <v>58</v>
      </c>
      <c r="C57" s="7" t="s">
        <v>103</v>
      </c>
      <c r="D57" s="8">
        <v>18204668.050000001</v>
      </c>
      <c r="E57" s="222" t="s">
        <v>22</v>
      </c>
      <c r="F57" s="9">
        <v>1</v>
      </c>
      <c r="G57" s="10">
        <v>18204668.050000001</v>
      </c>
      <c r="H57" s="11" t="s">
        <v>83</v>
      </c>
      <c r="I57" s="9">
        <v>0.98341645400120337</v>
      </c>
      <c r="J57" s="10">
        <v>17902770.100000001</v>
      </c>
      <c r="K57" s="12">
        <v>18204668.050000001</v>
      </c>
      <c r="L57" s="13">
        <v>17902770.100000001</v>
      </c>
      <c r="M57" s="14">
        <v>18204668.050000001</v>
      </c>
      <c r="N57" s="195">
        <v>17902770.100000001</v>
      </c>
      <c r="O57" s="14">
        <v>18204667.879999999</v>
      </c>
      <c r="P57" s="195">
        <v>17866528.600000001</v>
      </c>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row>
    <row r="58" spans="1:87" ht="15.75" customHeight="1" x14ac:dyDescent="0.3">
      <c r="A58" s="140" t="s">
        <v>28</v>
      </c>
      <c r="B58" s="6" t="s">
        <v>32</v>
      </c>
      <c r="C58" s="7" t="s">
        <v>104</v>
      </c>
      <c r="D58" s="8">
        <v>9465272.1400000006</v>
      </c>
      <c r="E58" s="222" t="s">
        <v>22</v>
      </c>
      <c r="F58" s="9">
        <v>1</v>
      </c>
      <c r="G58" s="10">
        <v>9465272.1400000006</v>
      </c>
      <c r="H58" s="11" t="s">
        <v>83</v>
      </c>
      <c r="I58" s="9">
        <v>0.97358765851607099</v>
      </c>
      <c r="J58" s="10">
        <v>9215272.1400000006</v>
      </c>
      <c r="K58" s="12">
        <v>9465272.1400000006</v>
      </c>
      <c r="L58" s="13">
        <v>9215272.1400000006</v>
      </c>
      <c r="M58" s="14">
        <v>9465272.1400000006</v>
      </c>
      <c r="N58" s="195">
        <v>9215272.1400000006</v>
      </c>
      <c r="O58" s="14">
        <v>9465272.1400000006</v>
      </c>
      <c r="P58" s="195">
        <v>8995036.6899999995</v>
      </c>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row>
    <row r="59" spans="1:87" ht="15.75" customHeight="1" x14ac:dyDescent="0.3">
      <c r="A59" s="140" t="s">
        <v>69</v>
      </c>
      <c r="B59" s="6" t="s">
        <v>32</v>
      </c>
      <c r="C59" s="7" t="s">
        <v>105</v>
      </c>
      <c r="D59" s="8">
        <v>3185326.18</v>
      </c>
      <c r="E59" s="222" t="s">
        <v>22</v>
      </c>
      <c r="F59" s="9">
        <v>1</v>
      </c>
      <c r="G59" s="10">
        <v>3185326.18</v>
      </c>
      <c r="H59" s="11" t="s">
        <v>83</v>
      </c>
      <c r="I59" s="9">
        <v>0.97155696626334187</v>
      </c>
      <c r="J59" s="10">
        <v>3094725.84</v>
      </c>
      <c r="K59" s="12">
        <v>3185326.18</v>
      </c>
      <c r="L59" s="13">
        <v>3094725.84</v>
      </c>
      <c r="M59" s="14">
        <v>3185326.18</v>
      </c>
      <c r="N59" s="195">
        <v>3094725.84</v>
      </c>
      <c r="O59" s="14">
        <v>3185326.18</v>
      </c>
      <c r="P59" s="195">
        <v>3094725.84</v>
      </c>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row>
    <row r="60" spans="1:87" ht="15.75" customHeight="1" x14ac:dyDescent="0.3">
      <c r="A60" s="140" t="s">
        <v>106</v>
      </c>
      <c r="B60" s="6" t="s">
        <v>20</v>
      </c>
      <c r="C60" s="7" t="s">
        <v>107</v>
      </c>
      <c r="D60" s="8">
        <v>4650605.37</v>
      </c>
      <c r="E60" s="222" t="s">
        <v>22</v>
      </c>
      <c r="F60" s="9">
        <v>1</v>
      </c>
      <c r="G60" s="10">
        <v>4650605.37</v>
      </c>
      <c r="H60" s="11" t="s">
        <v>83</v>
      </c>
      <c r="I60" s="9">
        <v>0.96966366337808618</v>
      </c>
      <c r="J60" s="10">
        <v>4509523.04</v>
      </c>
      <c r="K60" s="12">
        <v>4650605.37</v>
      </c>
      <c r="L60" s="13">
        <v>4509523.04</v>
      </c>
      <c r="M60" s="14">
        <v>4650605.37</v>
      </c>
      <c r="N60" s="196">
        <v>4509523.04</v>
      </c>
      <c r="O60" s="14">
        <v>4560046.1399999997</v>
      </c>
      <c r="P60" s="196">
        <v>4479232.3899999997</v>
      </c>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row>
    <row r="61" spans="1:87" ht="15.75" customHeight="1" x14ac:dyDescent="0.3">
      <c r="A61" s="140" t="s">
        <v>108</v>
      </c>
      <c r="B61" s="6" t="s">
        <v>32</v>
      </c>
      <c r="C61" s="7" t="s">
        <v>109</v>
      </c>
      <c r="D61" s="8">
        <v>500000</v>
      </c>
      <c r="E61" s="222" t="s">
        <v>22</v>
      </c>
      <c r="F61" s="9">
        <v>1</v>
      </c>
      <c r="G61" s="10">
        <v>500000</v>
      </c>
      <c r="H61" s="11" t="s">
        <v>83</v>
      </c>
      <c r="I61" s="9">
        <v>0.96862999999999999</v>
      </c>
      <c r="J61" s="10">
        <v>484315</v>
      </c>
      <c r="K61" s="12">
        <v>500000</v>
      </c>
      <c r="L61" s="13">
        <v>484315</v>
      </c>
      <c r="M61" s="14">
        <v>500000</v>
      </c>
      <c r="N61" s="195">
        <v>484315</v>
      </c>
      <c r="O61" s="14">
        <v>500000</v>
      </c>
      <c r="P61" s="195">
        <v>484315</v>
      </c>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row>
    <row r="62" spans="1:87" ht="15.75" customHeight="1" x14ac:dyDescent="0.3">
      <c r="A62" s="140" t="s">
        <v>110</v>
      </c>
      <c r="B62" s="6" t="s">
        <v>58</v>
      </c>
      <c r="C62" s="7" t="s">
        <v>111</v>
      </c>
      <c r="D62" s="8">
        <v>2871309.15</v>
      </c>
      <c r="E62" s="222" t="s">
        <v>22</v>
      </c>
      <c r="F62" s="225">
        <v>1</v>
      </c>
      <c r="G62" s="10">
        <v>2871309.15</v>
      </c>
      <c r="H62" s="11" t="s">
        <v>83</v>
      </c>
      <c r="I62" s="9">
        <v>0.96806327176577289</v>
      </c>
      <c r="J62" s="10">
        <v>2779608.93</v>
      </c>
      <c r="K62" s="12">
        <v>2871309.15</v>
      </c>
      <c r="L62" s="13">
        <v>2779608.93</v>
      </c>
      <c r="M62" s="14">
        <v>2871309.15</v>
      </c>
      <c r="N62" s="195">
        <v>2779608.93</v>
      </c>
      <c r="O62" s="14">
        <v>2871309.15</v>
      </c>
      <c r="P62" s="195">
        <v>2706872.27</v>
      </c>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row>
    <row r="63" spans="1:87" ht="15.75" customHeight="1" x14ac:dyDescent="0.3">
      <c r="A63" s="140" t="s">
        <v>110</v>
      </c>
      <c r="B63" s="6" t="s">
        <v>20</v>
      </c>
      <c r="C63" s="7" t="s">
        <v>112</v>
      </c>
      <c r="D63" s="8">
        <v>6460265.4299999997</v>
      </c>
      <c r="E63" s="222" t="s">
        <v>22</v>
      </c>
      <c r="F63" s="9">
        <v>1</v>
      </c>
      <c r="G63" s="10">
        <v>6460265.4299999997</v>
      </c>
      <c r="H63" s="11" t="s">
        <v>83</v>
      </c>
      <c r="I63" s="9">
        <v>0.96732785792053744</v>
      </c>
      <c r="J63" s="10">
        <v>6249194.7199999997</v>
      </c>
      <c r="K63" s="12">
        <v>6460265.4299999997</v>
      </c>
      <c r="L63" s="13">
        <v>6249194.7199999997</v>
      </c>
      <c r="M63" s="14">
        <v>6460265.4299999997</v>
      </c>
      <c r="N63" s="195">
        <v>6249194.7199999997</v>
      </c>
      <c r="O63" s="14">
        <v>6460265.4299999997</v>
      </c>
      <c r="P63" s="195">
        <v>6249194.7199999997</v>
      </c>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row>
    <row r="64" spans="1:87" ht="15.75" customHeight="1" x14ac:dyDescent="0.3">
      <c r="A64" s="140" t="s">
        <v>113</v>
      </c>
      <c r="B64" s="6" t="s">
        <v>58</v>
      </c>
      <c r="C64" s="7" t="s">
        <v>114</v>
      </c>
      <c r="D64" s="8">
        <v>5208141.76</v>
      </c>
      <c r="E64" s="222" t="s">
        <v>22</v>
      </c>
      <c r="F64" s="9">
        <v>1</v>
      </c>
      <c r="G64" s="10">
        <v>5208141.76</v>
      </c>
      <c r="H64" s="11" t="s">
        <v>83</v>
      </c>
      <c r="I64" s="9">
        <v>0.96500812412602233</v>
      </c>
      <c r="J64" s="10">
        <v>5025899.1100000003</v>
      </c>
      <c r="K64" s="12">
        <v>5208141.76</v>
      </c>
      <c r="L64" s="13">
        <v>5025899.1100000003</v>
      </c>
      <c r="M64" s="14">
        <v>5208141.76</v>
      </c>
      <c r="N64" s="196">
        <v>5025899.1100000003</v>
      </c>
      <c r="O64" s="14">
        <v>5208141.76</v>
      </c>
      <c r="P64" s="196">
        <v>5012085.08</v>
      </c>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row>
    <row r="65" spans="1:87" ht="15.75" customHeight="1" x14ac:dyDescent="0.3">
      <c r="A65" s="140" t="s">
        <v>115</v>
      </c>
      <c r="B65" s="6" t="s">
        <v>58</v>
      </c>
      <c r="C65" s="7" t="s">
        <v>116</v>
      </c>
      <c r="D65" s="8">
        <v>86215.67</v>
      </c>
      <c r="E65" s="222" t="s">
        <v>22</v>
      </c>
      <c r="F65" s="225">
        <v>1</v>
      </c>
      <c r="G65" s="10">
        <v>86215.67</v>
      </c>
      <c r="H65" s="11" t="s">
        <v>83</v>
      </c>
      <c r="I65" s="9">
        <v>0.95529003022304415</v>
      </c>
      <c r="J65" s="10">
        <v>82360.97</v>
      </c>
      <c r="K65" s="12">
        <v>86215.67</v>
      </c>
      <c r="L65" s="13">
        <v>82360.97</v>
      </c>
      <c r="M65" s="14">
        <v>86215.67</v>
      </c>
      <c r="N65" s="195">
        <v>82360.97</v>
      </c>
      <c r="O65" s="14">
        <v>86215.67</v>
      </c>
      <c r="P65" s="195">
        <v>82360.97</v>
      </c>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row>
    <row r="66" spans="1:87" ht="15.75" customHeight="1" x14ac:dyDescent="0.3">
      <c r="A66" s="140" t="s">
        <v>94</v>
      </c>
      <c r="B66" s="218" t="s">
        <v>20</v>
      </c>
      <c r="C66" s="219" t="s">
        <v>117</v>
      </c>
      <c r="D66" s="8">
        <v>8422162.8399999999</v>
      </c>
      <c r="E66" s="222" t="s">
        <v>22</v>
      </c>
      <c r="F66" s="220">
        <v>1</v>
      </c>
      <c r="G66" s="10">
        <v>8422162.8399999999</v>
      </c>
      <c r="H66" s="221" t="s">
        <v>83</v>
      </c>
      <c r="I66" s="220">
        <v>0.95463236258205619</v>
      </c>
      <c r="J66" s="10">
        <v>8040069.21</v>
      </c>
      <c r="K66" s="12">
        <v>8422162.8399999999</v>
      </c>
      <c r="L66" s="13">
        <v>8040069.21</v>
      </c>
      <c r="M66" s="14">
        <v>8422162.8399999999</v>
      </c>
      <c r="N66" s="195">
        <v>8040069.21</v>
      </c>
      <c r="O66" s="14">
        <v>8422162.8399999999</v>
      </c>
      <c r="P66" s="195">
        <v>7995620.21</v>
      </c>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row>
    <row r="67" spans="1:87" ht="15.75" customHeight="1" x14ac:dyDescent="0.3">
      <c r="A67" s="140" t="s">
        <v>118</v>
      </c>
      <c r="B67" s="6" t="s">
        <v>20</v>
      </c>
      <c r="C67" s="7" t="s">
        <v>119</v>
      </c>
      <c r="D67" s="8">
        <v>6902244.8200000003</v>
      </c>
      <c r="E67" s="222" t="s">
        <v>22</v>
      </c>
      <c r="F67" s="9">
        <v>1</v>
      </c>
      <c r="G67" s="10">
        <v>6902244.8200000003</v>
      </c>
      <c r="H67" s="11" t="s">
        <v>83</v>
      </c>
      <c r="I67" s="9">
        <v>0.95147083467259563</v>
      </c>
      <c r="J67" s="10">
        <v>6567284.6399999997</v>
      </c>
      <c r="K67" s="12">
        <v>6902244.8200000003</v>
      </c>
      <c r="L67" s="13">
        <v>6567284.6399999997</v>
      </c>
      <c r="M67" s="14">
        <v>6902244.8200000003</v>
      </c>
      <c r="N67" s="195">
        <v>6567284.6399999997</v>
      </c>
      <c r="O67" s="14">
        <v>6902244.8200000003</v>
      </c>
      <c r="P67" s="195">
        <v>6565634.6200000001</v>
      </c>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row>
    <row r="68" spans="1:87" ht="15.75" customHeight="1" x14ac:dyDescent="0.3">
      <c r="A68" s="140" t="s">
        <v>36</v>
      </c>
      <c r="B68" s="6" t="s">
        <v>20</v>
      </c>
      <c r="C68" s="7" t="s">
        <v>120</v>
      </c>
      <c r="D68" s="8">
        <v>117562500</v>
      </c>
      <c r="E68" s="222" t="s">
        <v>83</v>
      </c>
      <c r="F68" s="9">
        <v>0.98718569833067515</v>
      </c>
      <c r="G68" s="10">
        <v>116056018.66</v>
      </c>
      <c r="H68" s="11" t="s">
        <v>83</v>
      </c>
      <c r="I68" s="9">
        <v>0.9503630519085593</v>
      </c>
      <c r="J68" s="10">
        <v>111727056.29000001</v>
      </c>
      <c r="K68" s="12">
        <v>116056018.66</v>
      </c>
      <c r="L68" s="13">
        <v>111727056.29000001</v>
      </c>
      <c r="M68" s="14">
        <v>116056018.66</v>
      </c>
      <c r="N68" s="195">
        <v>111727056.29000001</v>
      </c>
      <c r="O68" s="14">
        <v>114652295.27</v>
      </c>
      <c r="P68" s="195">
        <v>97921323.879999995</v>
      </c>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row>
    <row r="69" spans="1:87" ht="15.75" customHeight="1" x14ac:dyDescent="0.3">
      <c r="A69" s="140" t="s">
        <v>110</v>
      </c>
      <c r="B69" s="6" t="s">
        <v>32</v>
      </c>
      <c r="C69" s="7" t="s">
        <v>121</v>
      </c>
      <c r="D69" s="8">
        <v>3099331.8</v>
      </c>
      <c r="E69" s="222" t="s">
        <v>22</v>
      </c>
      <c r="F69" s="9">
        <v>1</v>
      </c>
      <c r="G69" s="10">
        <v>3099331.8</v>
      </c>
      <c r="H69" s="11" t="s">
        <v>83</v>
      </c>
      <c r="I69" s="9">
        <v>0.94536993425486104</v>
      </c>
      <c r="J69" s="10">
        <v>2930015.1</v>
      </c>
      <c r="K69" s="12">
        <v>3099331.8</v>
      </c>
      <c r="L69" s="13">
        <v>2930015.1</v>
      </c>
      <c r="M69" s="14">
        <v>3099331.8</v>
      </c>
      <c r="N69" s="195">
        <v>2930015.1</v>
      </c>
      <c r="O69" s="14">
        <v>3099331.8</v>
      </c>
      <c r="P69" s="195">
        <v>2770589.07</v>
      </c>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row>
    <row r="70" spans="1:87" ht="15.75" customHeight="1" x14ac:dyDescent="0.3">
      <c r="A70" s="140" t="s">
        <v>19</v>
      </c>
      <c r="B70" s="6" t="s">
        <v>32</v>
      </c>
      <c r="C70" s="7" t="s">
        <v>122</v>
      </c>
      <c r="D70" s="8">
        <v>1566746.98</v>
      </c>
      <c r="E70" s="222" t="s">
        <v>22</v>
      </c>
      <c r="F70" s="9">
        <v>1</v>
      </c>
      <c r="G70" s="10">
        <v>1566746.98</v>
      </c>
      <c r="H70" s="11" t="s">
        <v>83</v>
      </c>
      <c r="I70" s="9">
        <v>0.94288956599744012</v>
      </c>
      <c r="J70" s="10">
        <v>1477269.38</v>
      </c>
      <c r="K70" s="12">
        <v>1566746.98</v>
      </c>
      <c r="L70" s="13">
        <v>1477269.38</v>
      </c>
      <c r="M70" s="14">
        <v>1566746.98</v>
      </c>
      <c r="N70" s="195">
        <v>1477269.38</v>
      </c>
      <c r="O70" s="14">
        <v>1566746.98</v>
      </c>
      <c r="P70" s="195">
        <v>1473609.48</v>
      </c>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row>
    <row r="71" spans="1:87" ht="15.75" customHeight="1" x14ac:dyDescent="0.3">
      <c r="A71" s="140" t="s">
        <v>123</v>
      </c>
      <c r="B71" s="6" t="s">
        <v>32</v>
      </c>
      <c r="C71" s="7" t="s">
        <v>124</v>
      </c>
      <c r="D71" s="8">
        <v>1917594.67</v>
      </c>
      <c r="E71" s="222" t="s">
        <v>22</v>
      </c>
      <c r="F71" s="9">
        <v>1</v>
      </c>
      <c r="G71" s="10">
        <v>1917594.67</v>
      </c>
      <c r="H71" s="11" t="s">
        <v>83</v>
      </c>
      <c r="I71" s="9">
        <v>0.9355310577704099</v>
      </c>
      <c r="J71" s="10">
        <v>1793969.37</v>
      </c>
      <c r="K71" s="12">
        <v>1917594.67</v>
      </c>
      <c r="L71" s="13">
        <v>1793969.37</v>
      </c>
      <c r="M71" s="14">
        <v>1917594.67</v>
      </c>
      <c r="N71" s="195">
        <v>1793969.37</v>
      </c>
      <c r="O71" s="14">
        <v>1917594.67</v>
      </c>
      <c r="P71" s="195">
        <v>1802077.37</v>
      </c>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row>
    <row r="72" spans="1:87" ht="15.75" customHeight="1" x14ac:dyDescent="0.3">
      <c r="A72" s="140" t="s">
        <v>100</v>
      </c>
      <c r="B72" s="6" t="s">
        <v>58</v>
      </c>
      <c r="C72" s="7" t="s">
        <v>125</v>
      </c>
      <c r="D72" s="8">
        <v>1821442.4</v>
      </c>
      <c r="E72" s="222" t="s">
        <v>22</v>
      </c>
      <c r="F72" s="225">
        <v>1</v>
      </c>
      <c r="G72" s="10">
        <v>1821442.4</v>
      </c>
      <c r="H72" s="11" t="s">
        <v>83</v>
      </c>
      <c r="I72" s="9">
        <v>0.93472076855134156</v>
      </c>
      <c r="J72" s="10">
        <v>1702540.04</v>
      </c>
      <c r="K72" s="12">
        <v>1821442.4</v>
      </c>
      <c r="L72" s="13">
        <v>1702540.04</v>
      </c>
      <c r="M72" s="14">
        <v>1821442.4</v>
      </c>
      <c r="N72" s="195">
        <v>1702540.04</v>
      </c>
      <c r="O72" s="14">
        <v>1821442.4</v>
      </c>
      <c r="P72" s="195">
        <v>1702540.04</v>
      </c>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row>
    <row r="73" spans="1:87" ht="15.75" customHeight="1" x14ac:dyDescent="0.3">
      <c r="A73" s="140" t="s">
        <v>66</v>
      </c>
      <c r="B73" s="6" t="s">
        <v>32</v>
      </c>
      <c r="C73" s="7" t="s">
        <v>126</v>
      </c>
      <c r="D73" s="8">
        <v>716227.19</v>
      </c>
      <c r="E73" s="222" t="s">
        <v>22</v>
      </c>
      <c r="F73" s="9">
        <v>1</v>
      </c>
      <c r="G73" s="10">
        <v>716227.19</v>
      </c>
      <c r="H73" s="11" t="s">
        <v>83</v>
      </c>
      <c r="I73" s="9">
        <v>0.93316538290036166</v>
      </c>
      <c r="J73" s="10">
        <v>668358.42000000004</v>
      </c>
      <c r="K73" s="12">
        <v>716227.19</v>
      </c>
      <c r="L73" s="13">
        <v>668358.42000000004</v>
      </c>
      <c r="M73" s="14">
        <v>716227.19</v>
      </c>
      <c r="N73" s="195">
        <v>668358.42000000004</v>
      </c>
      <c r="O73" s="14">
        <v>716227.19</v>
      </c>
      <c r="P73" s="195">
        <v>667391.31000000006</v>
      </c>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row>
    <row r="74" spans="1:87" ht="15.75" customHeight="1" x14ac:dyDescent="0.3">
      <c r="A74" s="140" t="s">
        <v>127</v>
      </c>
      <c r="B74" s="6" t="s">
        <v>58</v>
      </c>
      <c r="C74" s="7" t="s">
        <v>128</v>
      </c>
      <c r="D74" s="8">
        <v>3431246.34</v>
      </c>
      <c r="E74" s="222" t="s">
        <v>22</v>
      </c>
      <c r="F74" s="225">
        <v>1</v>
      </c>
      <c r="G74" s="10">
        <v>3431246.34</v>
      </c>
      <c r="H74" s="11" t="s">
        <v>83</v>
      </c>
      <c r="I74" s="9">
        <v>0.92894813841899793</v>
      </c>
      <c r="J74" s="10">
        <v>3187449.9</v>
      </c>
      <c r="K74" s="12">
        <v>3431246.34</v>
      </c>
      <c r="L74" s="13">
        <v>3187449.9</v>
      </c>
      <c r="M74" s="14">
        <v>3431246.34</v>
      </c>
      <c r="N74" s="196">
        <v>3187449.9</v>
      </c>
      <c r="O74" s="14">
        <v>3431246.34</v>
      </c>
      <c r="P74" s="196">
        <v>3183403.12</v>
      </c>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row>
    <row r="75" spans="1:87" ht="15.75" customHeight="1" x14ac:dyDescent="0.3">
      <c r="A75" s="140" t="s">
        <v>25</v>
      </c>
      <c r="B75" s="6" t="s">
        <v>32</v>
      </c>
      <c r="C75" s="7" t="s">
        <v>129</v>
      </c>
      <c r="D75" s="8">
        <v>6550887.1600000001</v>
      </c>
      <c r="E75" s="222" t="s">
        <v>83</v>
      </c>
      <c r="F75" s="9">
        <v>0.98718569833067515</v>
      </c>
      <c r="G75" s="10">
        <v>6550887.0599999996</v>
      </c>
      <c r="H75" s="11" t="s">
        <v>83</v>
      </c>
      <c r="I75" s="9">
        <v>0.92341942583544667</v>
      </c>
      <c r="J75" s="10">
        <v>6049216.46</v>
      </c>
      <c r="K75" s="12">
        <v>6550887.0599999996</v>
      </c>
      <c r="L75" s="13">
        <v>6049216.46</v>
      </c>
      <c r="M75" s="14">
        <v>6550887.0599999996</v>
      </c>
      <c r="N75" s="195">
        <v>6049216.46</v>
      </c>
      <c r="O75" s="14">
        <v>6550887.1600000001</v>
      </c>
      <c r="P75" s="195">
        <v>5518993.9100000001</v>
      </c>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row>
    <row r="76" spans="1:87" ht="15.75" customHeight="1" x14ac:dyDescent="0.3">
      <c r="A76" s="140" t="s">
        <v>94</v>
      </c>
      <c r="B76" s="6" t="s">
        <v>32</v>
      </c>
      <c r="C76" s="7" t="s">
        <v>130</v>
      </c>
      <c r="D76" s="8">
        <v>8081115.9800000004</v>
      </c>
      <c r="E76" s="222" t="s">
        <v>83</v>
      </c>
      <c r="F76" s="9">
        <v>0.98718569833067515</v>
      </c>
      <c r="G76" s="10">
        <v>8054312.79</v>
      </c>
      <c r="H76" s="11" t="s">
        <v>83</v>
      </c>
      <c r="I76" s="9">
        <v>0.92164711141789601</v>
      </c>
      <c r="J76" s="10">
        <v>7447937.2000000002</v>
      </c>
      <c r="K76" s="12">
        <v>8054312.79</v>
      </c>
      <c r="L76" s="13">
        <v>7447937.2000000002</v>
      </c>
      <c r="M76" s="14">
        <v>8054312.79</v>
      </c>
      <c r="N76" s="195">
        <v>7447937.2000000002</v>
      </c>
      <c r="O76" s="14">
        <v>8054312.79</v>
      </c>
      <c r="P76" s="195">
        <v>7304740.8499999996</v>
      </c>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row>
    <row r="77" spans="1:87" ht="15.75" customHeight="1" x14ac:dyDescent="0.3">
      <c r="A77" s="140" t="s">
        <v>87</v>
      </c>
      <c r="B77" s="6" t="s">
        <v>58</v>
      </c>
      <c r="C77" s="7" t="s">
        <v>131</v>
      </c>
      <c r="D77" s="8">
        <v>3220537.17</v>
      </c>
      <c r="E77" s="222" t="s">
        <v>22</v>
      </c>
      <c r="F77" s="225">
        <v>1</v>
      </c>
      <c r="G77" s="10">
        <v>3220537.17</v>
      </c>
      <c r="H77" s="11" t="s">
        <v>83</v>
      </c>
      <c r="I77" s="9">
        <v>0.92000000111782598</v>
      </c>
      <c r="J77" s="10">
        <v>2962894.2</v>
      </c>
      <c r="K77" s="12">
        <v>3220537.17</v>
      </c>
      <c r="L77" s="13">
        <v>2962894.2</v>
      </c>
      <c r="M77" s="14">
        <v>3220537.17</v>
      </c>
      <c r="N77" s="195">
        <v>2962894.2</v>
      </c>
      <c r="O77" s="14" t="s">
        <v>27</v>
      </c>
      <c r="P77" s="195" t="s">
        <v>27</v>
      </c>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row>
    <row r="78" spans="1:87" ht="15.75" customHeight="1" x14ac:dyDescent="0.3">
      <c r="A78" s="140" t="s">
        <v>118</v>
      </c>
      <c r="B78" s="6" t="s">
        <v>32</v>
      </c>
      <c r="C78" s="7" t="s">
        <v>132</v>
      </c>
      <c r="D78" s="8">
        <v>3311372.74</v>
      </c>
      <c r="E78" s="222" t="s">
        <v>22</v>
      </c>
      <c r="F78" s="9">
        <v>1</v>
      </c>
      <c r="G78" s="10">
        <v>3311372.74</v>
      </c>
      <c r="H78" s="11" t="s">
        <v>83</v>
      </c>
      <c r="I78" s="9">
        <v>0.91906330061773711</v>
      </c>
      <c r="J78" s="10">
        <v>3043361.16</v>
      </c>
      <c r="K78" s="12">
        <v>3311372.74</v>
      </c>
      <c r="L78" s="13">
        <v>3043361.16</v>
      </c>
      <c r="M78" s="14">
        <v>3311372.74</v>
      </c>
      <c r="N78" s="195">
        <v>3043361.16</v>
      </c>
      <c r="O78" s="14">
        <v>3311372.74</v>
      </c>
      <c r="P78" s="195">
        <v>3042865.22</v>
      </c>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row>
    <row r="79" spans="1:87" ht="15.75" customHeight="1" x14ac:dyDescent="0.3">
      <c r="A79" s="140" t="s">
        <v>133</v>
      </c>
      <c r="B79" s="6" t="s">
        <v>58</v>
      </c>
      <c r="C79" s="7" t="s">
        <v>134</v>
      </c>
      <c r="D79" s="8">
        <v>1618453.62</v>
      </c>
      <c r="E79" s="222" t="s">
        <v>22</v>
      </c>
      <c r="F79" s="225">
        <v>1</v>
      </c>
      <c r="G79" s="10">
        <v>1618453.62</v>
      </c>
      <c r="H79" s="11" t="s">
        <v>83</v>
      </c>
      <c r="I79" s="9">
        <v>0.91881151342477141</v>
      </c>
      <c r="J79" s="10">
        <v>1487053.82</v>
      </c>
      <c r="K79" s="12">
        <v>1618453.62</v>
      </c>
      <c r="L79" s="13">
        <v>1487053.82</v>
      </c>
      <c r="M79" s="14">
        <v>1618453.62</v>
      </c>
      <c r="N79" s="195">
        <v>1487053.82</v>
      </c>
      <c r="O79" s="14">
        <v>1618453.62</v>
      </c>
      <c r="P79" s="195">
        <v>1487053.82</v>
      </c>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row>
    <row r="80" spans="1:87" ht="15.75" customHeight="1" x14ac:dyDescent="0.3">
      <c r="A80" s="140" t="s">
        <v>135</v>
      </c>
      <c r="B80" s="6" t="s">
        <v>58</v>
      </c>
      <c r="C80" s="7" t="s">
        <v>136</v>
      </c>
      <c r="D80" s="8">
        <v>445265.73</v>
      </c>
      <c r="E80" s="222" t="s">
        <v>22</v>
      </c>
      <c r="F80" s="9">
        <v>1</v>
      </c>
      <c r="G80" s="10">
        <v>445265.73</v>
      </c>
      <c r="H80" s="11" t="s">
        <v>83</v>
      </c>
      <c r="I80" s="9">
        <v>0.91631289477409361</v>
      </c>
      <c r="J80" s="10">
        <v>408002.73</v>
      </c>
      <c r="K80" s="12">
        <v>445265.73</v>
      </c>
      <c r="L80" s="13">
        <v>408002.73</v>
      </c>
      <c r="M80" s="14" t="s">
        <v>27</v>
      </c>
      <c r="N80" s="195" t="s">
        <v>27</v>
      </c>
      <c r="O80" s="14">
        <v>445265.73</v>
      </c>
      <c r="P80" s="195">
        <v>408002.73</v>
      </c>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row>
    <row r="81" spans="1:87" ht="15.75" customHeight="1" x14ac:dyDescent="0.3">
      <c r="A81" s="140" t="s">
        <v>137</v>
      </c>
      <c r="B81" s="6" t="s">
        <v>32</v>
      </c>
      <c r="C81" s="7" t="s">
        <v>138</v>
      </c>
      <c r="D81" s="8">
        <v>3071059.67</v>
      </c>
      <c r="E81" s="222" t="s">
        <v>22</v>
      </c>
      <c r="F81" s="9">
        <v>1</v>
      </c>
      <c r="G81" s="10">
        <v>3071059.67</v>
      </c>
      <c r="H81" s="11" t="s">
        <v>83</v>
      </c>
      <c r="I81" s="9">
        <v>0.91471816957565011</v>
      </c>
      <c r="J81" s="10">
        <v>2809154.08</v>
      </c>
      <c r="K81" s="12">
        <v>3071059.67</v>
      </c>
      <c r="L81" s="13">
        <v>2809154.08</v>
      </c>
      <c r="M81" s="14">
        <v>3071059.67</v>
      </c>
      <c r="N81" s="195">
        <v>2809154.08</v>
      </c>
      <c r="O81" s="14">
        <v>3071059.67</v>
      </c>
      <c r="P81" s="195">
        <v>2585660.25</v>
      </c>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row>
    <row r="82" spans="1:87" ht="15.75" customHeight="1" x14ac:dyDescent="0.3">
      <c r="A82" s="140" t="s">
        <v>94</v>
      </c>
      <c r="B82" s="6" t="s">
        <v>20</v>
      </c>
      <c r="C82" s="7" t="s">
        <v>139</v>
      </c>
      <c r="D82" s="8">
        <v>8422162.8399999999</v>
      </c>
      <c r="E82" s="222" t="s">
        <v>83</v>
      </c>
      <c r="F82" s="9">
        <v>0.98718569833067515</v>
      </c>
      <c r="G82" s="10">
        <v>8421962.8399999999</v>
      </c>
      <c r="H82" s="11" t="s">
        <v>83</v>
      </c>
      <c r="I82" s="9">
        <v>0.91406328234802925</v>
      </c>
      <c r="J82" s="10">
        <v>7698389.8099999996</v>
      </c>
      <c r="K82" s="12">
        <v>8421962.8399999999</v>
      </c>
      <c r="L82" s="13">
        <v>7698389.8099999996</v>
      </c>
      <c r="M82" s="14">
        <v>8421962.8399999999</v>
      </c>
      <c r="N82" s="195">
        <v>7698389.8099999996</v>
      </c>
      <c r="O82" s="14">
        <v>8421962.8399999999</v>
      </c>
      <c r="P82" s="195">
        <v>7698389.8099999996</v>
      </c>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row>
    <row r="83" spans="1:87" ht="15.75" customHeight="1" x14ac:dyDescent="0.3">
      <c r="A83" s="140" t="s">
        <v>25</v>
      </c>
      <c r="B83" s="6" t="s">
        <v>58</v>
      </c>
      <c r="C83" s="7" t="s">
        <v>140</v>
      </c>
      <c r="D83" s="8">
        <v>6068928.2199999997</v>
      </c>
      <c r="E83" s="222" t="s">
        <v>22</v>
      </c>
      <c r="F83" s="225">
        <v>1</v>
      </c>
      <c r="G83" s="10">
        <v>6068928.2199999997</v>
      </c>
      <c r="H83" s="11" t="s">
        <v>83</v>
      </c>
      <c r="I83" s="9">
        <v>0.91047198116309236</v>
      </c>
      <c r="J83" s="10">
        <v>5525589.0999999996</v>
      </c>
      <c r="K83" s="12">
        <v>6068928.2199999997</v>
      </c>
      <c r="L83" s="13">
        <v>5525589.0999999996</v>
      </c>
      <c r="M83" s="14">
        <v>6068928.2199999997</v>
      </c>
      <c r="N83" s="196">
        <v>5525589.0999999996</v>
      </c>
      <c r="O83" s="14">
        <v>6068928.2199999997</v>
      </c>
      <c r="P83" s="196">
        <v>5525589.0999999996</v>
      </c>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row>
    <row r="84" spans="1:87" ht="15.75" customHeight="1" x14ac:dyDescent="0.3">
      <c r="A84" s="140" t="s">
        <v>40</v>
      </c>
      <c r="B84" s="6" t="s">
        <v>58</v>
      </c>
      <c r="C84" s="7" t="s">
        <v>141</v>
      </c>
      <c r="D84" s="8">
        <v>856699.99</v>
      </c>
      <c r="E84" s="222" t="s">
        <v>22</v>
      </c>
      <c r="F84" s="9">
        <v>1</v>
      </c>
      <c r="G84" s="10">
        <v>856699.99</v>
      </c>
      <c r="H84" s="11" t="s">
        <v>83</v>
      </c>
      <c r="I84" s="9">
        <v>0.90749216654012099</v>
      </c>
      <c r="J84" s="10">
        <v>777448.53</v>
      </c>
      <c r="K84" s="12">
        <v>856699.99</v>
      </c>
      <c r="L84" s="13">
        <v>777448.53</v>
      </c>
      <c r="M84" s="14">
        <v>856699.99</v>
      </c>
      <c r="N84" s="195">
        <v>777448.53</v>
      </c>
      <c r="O84" s="14">
        <v>856699.99</v>
      </c>
      <c r="P84" s="195">
        <v>748059.13</v>
      </c>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row>
    <row r="85" spans="1:87" ht="15.75" customHeight="1" x14ac:dyDescent="0.3">
      <c r="A85" s="140" t="s">
        <v>91</v>
      </c>
      <c r="B85" s="6" t="s">
        <v>32</v>
      </c>
      <c r="C85" s="7" t="s">
        <v>142</v>
      </c>
      <c r="D85" s="8">
        <v>2265304.09</v>
      </c>
      <c r="E85" s="222" t="s">
        <v>22</v>
      </c>
      <c r="F85" s="9">
        <v>1</v>
      </c>
      <c r="G85" s="10">
        <v>2265304.09</v>
      </c>
      <c r="H85" s="11" t="s">
        <v>83</v>
      </c>
      <c r="I85" s="9">
        <v>0.89023237935353761</v>
      </c>
      <c r="J85" s="10">
        <v>2016647.05</v>
      </c>
      <c r="K85" s="12">
        <v>2265304.09</v>
      </c>
      <c r="L85" s="13">
        <v>2016647.05</v>
      </c>
      <c r="M85" s="14">
        <v>2265304.09</v>
      </c>
      <c r="N85" s="195">
        <v>2016647.05</v>
      </c>
      <c r="O85" s="14">
        <v>2265304.09</v>
      </c>
      <c r="P85" s="195">
        <v>1872134.31</v>
      </c>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row>
    <row r="86" spans="1:87" ht="15.75" customHeight="1" x14ac:dyDescent="0.3">
      <c r="A86" s="229" t="s">
        <v>44</v>
      </c>
      <c r="B86" s="230" t="s">
        <v>58</v>
      </c>
      <c r="C86" s="227" t="s">
        <v>143</v>
      </c>
      <c r="D86" s="8">
        <v>902536.17</v>
      </c>
      <c r="E86" s="222" t="s">
        <v>83</v>
      </c>
      <c r="F86" s="225">
        <v>0.87254406657186923</v>
      </c>
      <c r="G86" s="10">
        <v>787502.58</v>
      </c>
      <c r="H86" s="11" t="s">
        <v>83</v>
      </c>
      <c r="I86" s="9">
        <v>0.87254406657186923</v>
      </c>
      <c r="J86" s="10">
        <v>787502.58</v>
      </c>
      <c r="K86" s="12">
        <v>787502.58</v>
      </c>
      <c r="L86" s="13">
        <v>787502.58</v>
      </c>
      <c r="M86" s="14">
        <v>787502.58</v>
      </c>
      <c r="N86" s="195">
        <v>787502.58</v>
      </c>
      <c r="O86" s="14">
        <v>786752.58</v>
      </c>
      <c r="P86" s="195">
        <v>786752.58</v>
      </c>
    </row>
    <row r="87" spans="1:87" ht="15.75" customHeight="1" x14ac:dyDescent="0.3">
      <c r="A87" s="140" t="s">
        <v>42</v>
      </c>
      <c r="B87" s="6" t="s">
        <v>58</v>
      </c>
      <c r="C87" s="7" t="s">
        <v>144</v>
      </c>
      <c r="D87" s="8">
        <v>452905.09</v>
      </c>
      <c r="E87" s="222" t="s">
        <v>22</v>
      </c>
      <c r="F87" s="225">
        <v>1</v>
      </c>
      <c r="G87" s="10">
        <v>452905.09</v>
      </c>
      <c r="H87" s="11" t="s">
        <v>83</v>
      </c>
      <c r="I87" s="9">
        <v>0.86447977433859258</v>
      </c>
      <c r="J87" s="10">
        <v>391527.29</v>
      </c>
      <c r="K87" s="12">
        <v>452905.09</v>
      </c>
      <c r="L87" s="13">
        <v>391527.29</v>
      </c>
      <c r="M87" s="14">
        <v>452905.09</v>
      </c>
      <c r="N87" s="196">
        <v>391527.29</v>
      </c>
      <c r="O87" s="14">
        <v>452905.09</v>
      </c>
      <c r="P87" s="196">
        <v>451527.29</v>
      </c>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row>
    <row r="88" spans="1:87" ht="15.75" customHeight="1" x14ac:dyDescent="0.3">
      <c r="A88" s="140" t="s">
        <v>145</v>
      </c>
      <c r="B88" s="6" t="s">
        <v>58</v>
      </c>
      <c r="C88" s="7" t="s">
        <v>146</v>
      </c>
      <c r="D88" s="8">
        <v>2872988</v>
      </c>
      <c r="E88" s="222" t="s">
        <v>22</v>
      </c>
      <c r="F88" s="9">
        <v>1</v>
      </c>
      <c r="G88" s="10">
        <v>2872988</v>
      </c>
      <c r="H88" s="11" t="s">
        <v>83</v>
      </c>
      <c r="I88" s="9">
        <v>0.83894621557764948</v>
      </c>
      <c r="J88" s="10">
        <v>2410282.41</v>
      </c>
      <c r="K88" s="12">
        <v>2872988</v>
      </c>
      <c r="L88" s="13">
        <v>2410282.41</v>
      </c>
      <c r="M88" s="14">
        <v>2872988</v>
      </c>
      <c r="N88" s="195">
        <v>2410282.41</v>
      </c>
      <c r="O88" s="14">
        <v>2872988</v>
      </c>
      <c r="P88" s="195">
        <v>2146128.16</v>
      </c>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row>
    <row r="89" spans="1:87" ht="15.75" customHeight="1" x14ac:dyDescent="0.3">
      <c r="A89" s="140" t="s">
        <v>102</v>
      </c>
      <c r="B89" s="6" t="s">
        <v>20</v>
      </c>
      <c r="C89" s="7" t="s">
        <v>147</v>
      </c>
      <c r="D89" s="8">
        <v>19697548.190000001</v>
      </c>
      <c r="E89" s="222" t="s">
        <v>22</v>
      </c>
      <c r="F89" s="197">
        <v>1</v>
      </c>
      <c r="G89" s="10">
        <v>19697548.190000001</v>
      </c>
      <c r="H89" s="11" t="s">
        <v>83</v>
      </c>
      <c r="I89" s="9">
        <v>0.83382597324159657</v>
      </c>
      <c r="J89" s="10">
        <v>16424327.289999999</v>
      </c>
      <c r="K89" s="12">
        <v>19697548.190000001</v>
      </c>
      <c r="L89" s="13">
        <v>16424327.289999999</v>
      </c>
      <c r="M89" s="14">
        <v>19697548.190000001</v>
      </c>
      <c r="N89" s="195">
        <v>16424327.289999999</v>
      </c>
      <c r="O89" s="14">
        <v>19697548.190000001</v>
      </c>
      <c r="P89" s="195">
        <v>16598295.869999999</v>
      </c>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row>
    <row r="90" spans="1:87" ht="15.75" customHeight="1" x14ac:dyDescent="0.3">
      <c r="A90" s="140" t="s">
        <v>115</v>
      </c>
      <c r="B90" s="6" t="s">
        <v>58</v>
      </c>
      <c r="C90" s="7" t="s">
        <v>148</v>
      </c>
      <c r="D90" s="8">
        <v>62206.239999999998</v>
      </c>
      <c r="E90" s="222" t="s">
        <v>22</v>
      </c>
      <c r="F90" s="9">
        <v>1</v>
      </c>
      <c r="G90" s="10">
        <v>62206.239999999998</v>
      </c>
      <c r="H90" s="11" t="s">
        <v>83</v>
      </c>
      <c r="I90" s="9">
        <v>0.82810888425341256</v>
      </c>
      <c r="J90" s="10">
        <v>51513.54</v>
      </c>
      <c r="K90" s="12">
        <v>62206.239999999998</v>
      </c>
      <c r="L90" s="13">
        <v>51513.54</v>
      </c>
      <c r="M90" s="14">
        <v>62206.239999999998</v>
      </c>
      <c r="N90" s="195">
        <v>51513.54</v>
      </c>
      <c r="O90" s="14">
        <v>62206.239999999998</v>
      </c>
      <c r="P90" s="195">
        <v>51513.54</v>
      </c>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row>
    <row r="91" spans="1:87" ht="15.75" customHeight="1" x14ac:dyDescent="0.3">
      <c r="A91" s="140" t="s">
        <v>149</v>
      </c>
      <c r="B91" s="6" t="s">
        <v>32</v>
      </c>
      <c r="C91" s="7" t="s">
        <v>150</v>
      </c>
      <c r="D91" s="8">
        <v>500000</v>
      </c>
      <c r="E91" s="222" t="s">
        <v>22</v>
      </c>
      <c r="F91" s="9">
        <v>1</v>
      </c>
      <c r="G91" s="10">
        <v>500000</v>
      </c>
      <c r="H91" s="11" t="s">
        <v>83</v>
      </c>
      <c r="I91" s="9">
        <v>0.79963418000000008</v>
      </c>
      <c r="J91" s="10">
        <v>399817.09</v>
      </c>
      <c r="K91" s="12">
        <v>500000</v>
      </c>
      <c r="L91" s="13">
        <v>399817.09</v>
      </c>
      <c r="M91" s="14" t="s">
        <v>27</v>
      </c>
      <c r="N91" s="195" t="s">
        <v>27</v>
      </c>
      <c r="O91" s="14">
        <v>500000</v>
      </c>
      <c r="P91" s="195">
        <v>399817.09</v>
      </c>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row>
    <row r="92" spans="1:87" ht="15.75" customHeight="1" x14ac:dyDescent="0.3">
      <c r="A92" s="140" t="s">
        <v>118</v>
      </c>
      <c r="B92" s="6" t="s">
        <v>20</v>
      </c>
      <c r="C92" s="7" t="s">
        <v>151</v>
      </c>
      <c r="D92" s="8">
        <v>10000000</v>
      </c>
      <c r="E92" s="222" t="s">
        <v>22</v>
      </c>
      <c r="F92" s="9">
        <v>1</v>
      </c>
      <c r="G92" s="10">
        <v>10000000</v>
      </c>
      <c r="H92" s="11" t="s">
        <v>83</v>
      </c>
      <c r="I92" s="9">
        <v>0.79897260999999997</v>
      </c>
      <c r="J92" s="10">
        <v>7989726.0999999996</v>
      </c>
      <c r="K92" s="12">
        <v>10000000</v>
      </c>
      <c r="L92" s="13">
        <v>7989726.0999999996</v>
      </c>
      <c r="M92" s="14">
        <v>10000000</v>
      </c>
      <c r="N92" s="195">
        <v>7989726.0999999996</v>
      </c>
      <c r="O92" s="14">
        <v>10000000</v>
      </c>
      <c r="P92" s="195">
        <v>7545958.1900000004</v>
      </c>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row>
    <row r="93" spans="1:87" ht="15.75" customHeight="1" x14ac:dyDescent="0.3">
      <c r="A93" s="140" t="s">
        <v>152</v>
      </c>
      <c r="B93" s="6" t="s">
        <v>58</v>
      </c>
      <c r="C93" s="7" t="s">
        <v>153</v>
      </c>
      <c r="D93" s="8">
        <v>668989.93000000005</v>
      </c>
      <c r="E93" s="222" t="s">
        <v>22</v>
      </c>
      <c r="F93" s="9">
        <v>1</v>
      </c>
      <c r="G93" s="10">
        <v>668989.93000000005</v>
      </c>
      <c r="H93" s="11" t="s">
        <v>83</v>
      </c>
      <c r="I93" s="9">
        <v>0.78739572357987508</v>
      </c>
      <c r="J93" s="10">
        <v>526759.81000000006</v>
      </c>
      <c r="K93" s="12">
        <v>668989.93000000005</v>
      </c>
      <c r="L93" s="13">
        <v>526759.81000000006</v>
      </c>
      <c r="M93" s="14">
        <v>668989.93000000005</v>
      </c>
      <c r="N93" s="195">
        <v>526759.81000000006</v>
      </c>
      <c r="O93" s="14">
        <v>668989.93000000005</v>
      </c>
      <c r="P93" s="195">
        <v>278597.21000000002</v>
      </c>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row>
    <row r="94" spans="1:87" ht="15.75" customHeight="1" x14ac:dyDescent="0.3">
      <c r="A94" s="140" t="s">
        <v>84</v>
      </c>
      <c r="B94" s="6" t="s">
        <v>32</v>
      </c>
      <c r="C94" s="7" t="s">
        <v>154</v>
      </c>
      <c r="D94" s="8">
        <v>771593.44</v>
      </c>
      <c r="E94" s="222" t="s">
        <v>22</v>
      </c>
      <c r="F94" s="9">
        <v>1</v>
      </c>
      <c r="G94" s="10">
        <v>771593.44</v>
      </c>
      <c r="H94" s="11" t="s">
        <v>83</v>
      </c>
      <c r="I94" s="9">
        <v>0.74902443442235589</v>
      </c>
      <c r="J94" s="10">
        <v>577942.34</v>
      </c>
      <c r="K94" s="12">
        <v>771593.44</v>
      </c>
      <c r="L94" s="13">
        <v>577942.34</v>
      </c>
      <c r="M94" s="14">
        <v>771593.44</v>
      </c>
      <c r="N94" s="195">
        <v>577942.34</v>
      </c>
      <c r="O94" s="14">
        <v>771593.44</v>
      </c>
      <c r="P94" s="195">
        <v>577942.34</v>
      </c>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row>
    <row r="95" spans="1:87" ht="15.75" customHeight="1" x14ac:dyDescent="0.3">
      <c r="A95" s="140" t="s">
        <v>46</v>
      </c>
      <c r="B95" s="6" t="s">
        <v>58</v>
      </c>
      <c r="C95" s="7" t="s">
        <v>155</v>
      </c>
      <c r="D95" s="8">
        <v>673355.28</v>
      </c>
      <c r="E95" s="222" t="s">
        <v>83</v>
      </c>
      <c r="F95" s="225">
        <v>0.8729181124116232</v>
      </c>
      <c r="G95" s="10">
        <v>587784.02</v>
      </c>
      <c r="H95" s="11" t="s">
        <v>83</v>
      </c>
      <c r="I95" s="9">
        <v>0.746325728670309</v>
      </c>
      <c r="J95" s="10">
        <v>502542.37</v>
      </c>
      <c r="K95" s="12">
        <v>587784.02</v>
      </c>
      <c r="L95" s="13">
        <v>502542.37</v>
      </c>
      <c r="M95" s="14">
        <v>587784.02</v>
      </c>
      <c r="N95" s="195">
        <v>502542.37</v>
      </c>
      <c r="O95" s="14" t="s">
        <v>27</v>
      </c>
      <c r="P95" s="195" t="s">
        <v>27</v>
      </c>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row>
    <row r="96" spans="1:87" ht="15.75" customHeight="1" x14ac:dyDescent="0.3">
      <c r="A96" s="140" t="s">
        <v>115</v>
      </c>
      <c r="B96" s="6" t="s">
        <v>32</v>
      </c>
      <c r="C96" s="7" t="s">
        <v>156</v>
      </c>
      <c r="D96" s="8">
        <v>500000</v>
      </c>
      <c r="E96" s="222" t="s">
        <v>22</v>
      </c>
      <c r="F96" s="9">
        <v>1</v>
      </c>
      <c r="G96" s="10">
        <v>500000</v>
      </c>
      <c r="H96" s="11" t="s">
        <v>83</v>
      </c>
      <c r="I96" s="9">
        <v>0.73263036000000004</v>
      </c>
      <c r="J96" s="10">
        <v>366315.18</v>
      </c>
      <c r="K96" s="12">
        <v>500000</v>
      </c>
      <c r="L96" s="13">
        <v>366315.18</v>
      </c>
      <c r="M96" s="14">
        <v>500000</v>
      </c>
      <c r="N96" s="195">
        <v>366315.18</v>
      </c>
      <c r="O96" s="14">
        <v>500000</v>
      </c>
      <c r="P96" s="195">
        <v>358347.57</v>
      </c>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row>
    <row r="97" spans="1:87" ht="15.75" customHeight="1" x14ac:dyDescent="0.3">
      <c r="A97" s="140" t="s">
        <v>118</v>
      </c>
      <c r="B97" s="6" t="s">
        <v>58</v>
      </c>
      <c r="C97" s="7" t="s">
        <v>157</v>
      </c>
      <c r="D97" s="8">
        <v>3067749.91</v>
      </c>
      <c r="E97" s="222" t="s">
        <v>22</v>
      </c>
      <c r="F97" s="225">
        <v>1</v>
      </c>
      <c r="G97" s="10">
        <v>3067749.91</v>
      </c>
      <c r="H97" s="11" t="s">
        <v>83</v>
      </c>
      <c r="I97" s="9">
        <v>0.70867188453442076</v>
      </c>
      <c r="J97" s="10">
        <v>2174028.11</v>
      </c>
      <c r="K97" s="12">
        <v>3067749.91</v>
      </c>
      <c r="L97" s="13">
        <v>2174028.11</v>
      </c>
      <c r="M97" s="14">
        <v>3067749.91</v>
      </c>
      <c r="N97" s="195">
        <v>2174028.11</v>
      </c>
      <c r="O97" s="14">
        <v>3067749.91</v>
      </c>
      <c r="P97" s="195">
        <v>1955353.67</v>
      </c>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row>
    <row r="98" spans="1:87" ht="15.75" customHeight="1" x14ac:dyDescent="0.3">
      <c r="A98" s="140" t="s">
        <v>135</v>
      </c>
      <c r="B98" s="6" t="s">
        <v>32</v>
      </c>
      <c r="C98" s="7" t="s">
        <v>158</v>
      </c>
      <c r="D98" s="8">
        <v>500000</v>
      </c>
      <c r="E98" s="222" t="s">
        <v>22</v>
      </c>
      <c r="F98" s="9">
        <v>1</v>
      </c>
      <c r="G98" s="10">
        <v>500000</v>
      </c>
      <c r="H98" s="11" t="s">
        <v>83</v>
      </c>
      <c r="I98" s="9">
        <v>0.67714331999999999</v>
      </c>
      <c r="J98" s="10">
        <v>338571.66</v>
      </c>
      <c r="K98" s="12">
        <v>500000</v>
      </c>
      <c r="L98" s="13">
        <v>338571.66</v>
      </c>
      <c r="M98" s="14" t="s">
        <v>27</v>
      </c>
      <c r="N98" s="195" t="s">
        <v>27</v>
      </c>
      <c r="O98" s="14">
        <v>500000</v>
      </c>
      <c r="P98" s="195">
        <v>338571.66</v>
      </c>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row>
    <row r="99" spans="1:87" ht="15.75" customHeight="1" x14ac:dyDescent="0.3">
      <c r="A99" s="140" t="s">
        <v>106</v>
      </c>
      <c r="B99" s="6" t="s">
        <v>32</v>
      </c>
      <c r="C99" s="7" t="s">
        <v>159</v>
      </c>
      <c r="D99" s="8">
        <v>2231141.9300000002</v>
      </c>
      <c r="E99" s="222" t="s">
        <v>83</v>
      </c>
      <c r="F99" s="9">
        <v>0.95121332330480657</v>
      </c>
      <c r="G99" s="10">
        <v>2122291.9300000002</v>
      </c>
      <c r="H99" s="11" t="s">
        <v>83</v>
      </c>
      <c r="I99" s="9">
        <v>0.63050284748133434</v>
      </c>
      <c r="J99" s="10">
        <v>1406741.34</v>
      </c>
      <c r="K99" s="12">
        <v>2122291.9300000002</v>
      </c>
      <c r="L99" s="13">
        <v>1406741.34</v>
      </c>
      <c r="M99" s="14">
        <v>2122291.9300000002</v>
      </c>
      <c r="N99" s="195">
        <v>1406741.34</v>
      </c>
      <c r="O99" s="14">
        <v>2013237.46</v>
      </c>
      <c r="P99" s="195">
        <v>1406741.34</v>
      </c>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row>
    <row r="100" spans="1:87" ht="15.75" customHeight="1" x14ac:dyDescent="0.3">
      <c r="A100" s="140" t="s">
        <v>133</v>
      </c>
      <c r="B100" s="6" t="s">
        <v>32</v>
      </c>
      <c r="C100" s="7" t="s">
        <v>160</v>
      </c>
      <c r="D100" s="8">
        <v>1746981.78</v>
      </c>
      <c r="E100" s="222" t="s">
        <v>22</v>
      </c>
      <c r="F100" s="9">
        <v>1</v>
      </c>
      <c r="G100" s="10">
        <v>1746981.78</v>
      </c>
      <c r="H100" s="11" t="s">
        <v>83</v>
      </c>
      <c r="I100" s="9">
        <v>0.55593289015298142</v>
      </c>
      <c r="J100" s="10">
        <v>971204.63</v>
      </c>
      <c r="K100" s="12">
        <v>1746981.78</v>
      </c>
      <c r="L100" s="13">
        <v>971204.63</v>
      </c>
      <c r="M100" s="14">
        <v>1746981.78</v>
      </c>
      <c r="N100" s="195">
        <v>971204.63</v>
      </c>
      <c r="O100" s="14">
        <v>1746981.78</v>
      </c>
      <c r="P100" s="195">
        <v>971204.63</v>
      </c>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row>
    <row r="101" spans="1:87" ht="15.75" customHeight="1" x14ac:dyDescent="0.3">
      <c r="A101" s="140" t="s">
        <v>152</v>
      </c>
      <c r="B101" s="6" t="s">
        <v>32</v>
      </c>
      <c r="C101" s="7" t="s">
        <v>161</v>
      </c>
      <c r="D101" s="8">
        <v>722117.21</v>
      </c>
      <c r="E101" s="222" t="s">
        <v>22</v>
      </c>
      <c r="F101" s="9">
        <v>1</v>
      </c>
      <c r="G101" s="10">
        <v>722117.21</v>
      </c>
      <c r="H101" s="11" t="s">
        <v>83</v>
      </c>
      <c r="I101" s="9">
        <v>0.52479447207746233</v>
      </c>
      <c r="J101" s="10">
        <v>378963.12</v>
      </c>
      <c r="K101" s="12">
        <v>722117.21</v>
      </c>
      <c r="L101" s="13">
        <v>378963.12</v>
      </c>
      <c r="M101" s="14">
        <v>722117.21</v>
      </c>
      <c r="N101" s="195">
        <v>378963.12</v>
      </c>
      <c r="O101" s="14">
        <v>722117.21</v>
      </c>
      <c r="P101" s="195">
        <v>233429.36</v>
      </c>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row>
    <row r="102" spans="1:87" ht="15.75" customHeight="1" x14ac:dyDescent="0.3">
      <c r="A102" s="140" t="s">
        <v>108</v>
      </c>
      <c r="B102" s="6" t="s">
        <v>58</v>
      </c>
      <c r="C102" s="7" t="s">
        <v>162</v>
      </c>
      <c r="D102" s="8">
        <v>314305.21999999997</v>
      </c>
      <c r="E102" s="222" t="s">
        <v>22</v>
      </c>
      <c r="F102" s="225">
        <v>1</v>
      </c>
      <c r="G102" s="10">
        <v>314305.21999999997</v>
      </c>
      <c r="H102" s="11" t="s">
        <v>83</v>
      </c>
      <c r="I102" s="9">
        <v>0.51756897324199713</v>
      </c>
      <c r="J102" s="10">
        <v>162674.63</v>
      </c>
      <c r="K102" s="12">
        <v>314305.21999999997</v>
      </c>
      <c r="L102" s="13">
        <v>162674.63</v>
      </c>
      <c r="M102" s="14">
        <v>314305.21999999997</v>
      </c>
      <c r="N102" s="195">
        <v>162674.63</v>
      </c>
      <c r="O102" s="14">
        <v>314305.21999999997</v>
      </c>
      <c r="P102" s="195">
        <v>162674.63</v>
      </c>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row>
    <row r="103" spans="1:87" ht="15.75" customHeight="1" x14ac:dyDescent="0.3">
      <c r="A103" s="140" t="s">
        <v>115</v>
      </c>
      <c r="B103" s="6" t="s">
        <v>58</v>
      </c>
      <c r="C103" s="7" t="s">
        <v>163</v>
      </c>
      <c r="D103" s="8">
        <v>61114.9</v>
      </c>
      <c r="E103" s="222" t="s">
        <v>83</v>
      </c>
      <c r="F103" s="9">
        <v>0.98718569833067515</v>
      </c>
      <c r="G103" s="10">
        <v>61114.5</v>
      </c>
      <c r="H103" s="11" t="s">
        <v>83</v>
      </c>
      <c r="I103" s="9">
        <v>0.46980932636721973</v>
      </c>
      <c r="J103" s="10">
        <v>28712.35</v>
      </c>
      <c r="K103" s="12">
        <v>61114.5</v>
      </c>
      <c r="L103" s="13">
        <v>28712.35</v>
      </c>
      <c r="M103" s="14">
        <v>61114.5</v>
      </c>
      <c r="N103" s="196">
        <v>28712.35</v>
      </c>
      <c r="O103" s="14">
        <v>61114.5</v>
      </c>
      <c r="P103" s="196">
        <v>28712.35</v>
      </c>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row>
    <row r="104" spans="1:87" ht="15.75" customHeight="1" x14ac:dyDescent="0.3">
      <c r="A104" s="140" t="s">
        <v>164</v>
      </c>
      <c r="B104" s="6" t="s">
        <v>32</v>
      </c>
      <c r="C104" s="7" t="s">
        <v>165</v>
      </c>
      <c r="D104" s="8">
        <v>3206581.4</v>
      </c>
      <c r="E104" s="222" t="s">
        <v>22</v>
      </c>
      <c r="F104" s="9">
        <v>1</v>
      </c>
      <c r="G104" s="10">
        <v>3206581.4</v>
      </c>
      <c r="H104" s="11" t="s">
        <v>83</v>
      </c>
      <c r="I104" s="9">
        <v>0.45120172218300775</v>
      </c>
      <c r="J104" s="10">
        <v>1446815.05</v>
      </c>
      <c r="K104" s="12">
        <v>3206581.4</v>
      </c>
      <c r="L104" s="13">
        <v>1446815.05</v>
      </c>
      <c r="M104" s="14">
        <v>3206581.4</v>
      </c>
      <c r="N104" s="196">
        <v>1446815.05</v>
      </c>
      <c r="O104" s="14">
        <v>3206581.4</v>
      </c>
      <c r="P104" s="196">
        <v>1446815.05</v>
      </c>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row>
    <row r="105" spans="1:87" ht="15.75" customHeight="1" x14ac:dyDescent="0.3">
      <c r="A105" s="140" t="s">
        <v>166</v>
      </c>
      <c r="B105" s="6" t="s">
        <v>32</v>
      </c>
      <c r="C105" s="198" t="s">
        <v>167</v>
      </c>
      <c r="D105" s="8">
        <v>733546.24</v>
      </c>
      <c r="E105" s="222" t="s">
        <v>83</v>
      </c>
      <c r="F105" s="9">
        <v>0.93159258781014265</v>
      </c>
      <c r="G105" s="10">
        <v>683366.24</v>
      </c>
      <c r="H105" s="11" t="s">
        <v>83</v>
      </c>
      <c r="I105" s="9">
        <v>0.25122739365414781</v>
      </c>
      <c r="J105" s="10">
        <v>184286.91</v>
      </c>
      <c r="K105" s="12">
        <v>683366.24</v>
      </c>
      <c r="L105" s="13">
        <v>184286.91</v>
      </c>
      <c r="M105" s="14">
        <v>683366.24</v>
      </c>
      <c r="N105" s="195">
        <v>184286.91</v>
      </c>
      <c r="O105" s="14">
        <v>683366.24</v>
      </c>
      <c r="P105" s="195">
        <v>184286.91</v>
      </c>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row>
    <row r="106" spans="1:87" ht="15.75" customHeight="1" x14ac:dyDescent="0.3">
      <c r="A106" s="140" t="s">
        <v>44</v>
      </c>
      <c r="B106" s="6" t="s">
        <v>58</v>
      </c>
      <c r="C106" s="7" t="s">
        <v>168</v>
      </c>
      <c r="D106" s="8">
        <v>200806.11</v>
      </c>
      <c r="E106" s="222" t="s">
        <v>83</v>
      </c>
      <c r="F106" s="9">
        <v>0.98718569833067515</v>
      </c>
      <c r="G106" s="10">
        <v>200806</v>
      </c>
      <c r="H106" s="11" t="s">
        <v>83</v>
      </c>
      <c r="I106" s="9">
        <v>0.25000235301605117</v>
      </c>
      <c r="J106" s="10">
        <v>50202</v>
      </c>
      <c r="K106" s="12">
        <v>200806</v>
      </c>
      <c r="L106" s="13">
        <v>50202</v>
      </c>
      <c r="M106" s="14">
        <v>200806</v>
      </c>
      <c r="N106" s="195">
        <v>50202</v>
      </c>
      <c r="O106" s="14">
        <v>200806</v>
      </c>
      <c r="P106" s="195">
        <v>50202</v>
      </c>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row>
    <row r="107" spans="1:87" ht="15.75" customHeight="1" x14ac:dyDescent="0.3">
      <c r="A107" s="140" t="s">
        <v>137</v>
      </c>
      <c r="B107" s="6" t="s">
        <v>58</v>
      </c>
      <c r="C107" s="7" t="s">
        <v>169</v>
      </c>
      <c r="D107" s="8">
        <v>2845117.04</v>
      </c>
      <c r="E107" s="222" t="s">
        <v>22</v>
      </c>
      <c r="F107" s="225">
        <v>1</v>
      </c>
      <c r="G107" s="10">
        <v>2845117.04</v>
      </c>
      <c r="H107" s="11" t="s">
        <v>83</v>
      </c>
      <c r="I107" s="9">
        <v>0.12950336833946205</v>
      </c>
      <c r="J107" s="10">
        <v>368452.24</v>
      </c>
      <c r="K107" s="12">
        <v>2845117.04</v>
      </c>
      <c r="L107" s="13">
        <v>368452.24</v>
      </c>
      <c r="M107" s="14">
        <v>2845117.04</v>
      </c>
      <c r="N107" s="195">
        <v>368452.24</v>
      </c>
      <c r="O107" s="14">
        <v>2845117.04</v>
      </c>
      <c r="P107" s="195">
        <v>368452.24</v>
      </c>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row>
    <row r="108" spans="1:87" ht="15.75" customHeight="1" thickBot="1" x14ac:dyDescent="0.35">
      <c r="A108" s="144" t="s">
        <v>44</v>
      </c>
      <c r="B108" s="145" t="s">
        <v>58</v>
      </c>
      <c r="C108" s="168" t="s">
        <v>170</v>
      </c>
      <c r="D108" s="199">
        <v>50201.53</v>
      </c>
      <c r="E108" s="228" t="s">
        <v>22</v>
      </c>
      <c r="F108" s="151">
        <v>1</v>
      </c>
      <c r="G108" s="152">
        <v>50201.53</v>
      </c>
      <c r="H108" s="200" t="s">
        <v>83</v>
      </c>
      <c r="I108" s="151">
        <v>0</v>
      </c>
      <c r="J108" s="152">
        <v>0</v>
      </c>
      <c r="K108" s="201">
        <v>50201.53</v>
      </c>
      <c r="L108" s="202">
        <v>0</v>
      </c>
      <c r="M108" s="203" t="s">
        <v>27</v>
      </c>
      <c r="N108" s="204" t="s">
        <v>27</v>
      </c>
      <c r="O108" s="203">
        <v>50201.53</v>
      </c>
      <c r="P108" s="204">
        <v>0</v>
      </c>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row>
    <row r="109" spans="1:87" s="22" customFormat="1" ht="15" x14ac:dyDescent="0.25">
      <c r="A109" s="16" t="s">
        <v>171</v>
      </c>
      <c r="B109" s="17"/>
      <c r="C109" s="18"/>
      <c r="D109" s="19">
        <v>617999999.99999988</v>
      </c>
      <c r="E109" s="20" t="str">
        <f>COUNTIF(E7:E108, "yes")&amp;" Yes"</f>
        <v>89 Yes</v>
      </c>
      <c r="F109" s="17"/>
      <c r="G109" s="19">
        <f>SUM(G7:G108)</f>
        <v>616104825.29999995</v>
      </c>
      <c r="H109" s="20" t="str">
        <f>COUNTIF(H7:H108, "yes")&amp;" Yes"</f>
        <v>37 Yes</v>
      </c>
      <c r="I109" s="21"/>
      <c r="J109" s="19">
        <f t="shared" ref="J109:P109" si="0">SUM(J7:J108)</f>
        <v>590545132.96999991</v>
      </c>
      <c r="K109" s="19">
        <f t="shared" si="0"/>
        <v>616104825.29999995</v>
      </c>
      <c r="L109" s="19">
        <f t="shared" si="0"/>
        <v>590545132.96999991</v>
      </c>
      <c r="M109" s="19">
        <f t="shared" si="0"/>
        <v>534054232.04999989</v>
      </c>
      <c r="N109" s="19">
        <f t="shared" si="0"/>
        <v>508846725.45000011</v>
      </c>
      <c r="O109" s="19">
        <f t="shared" si="0"/>
        <v>529576604.99999994</v>
      </c>
      <c r="P109" s="19">
        <f t="shared" si="0"/>
        <v>488912978.16000015</v>
      </c>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row>
    <row r="110" spans="1:87" ht="15.75" customHeight="1" x14ac:dyDescent="0.2">
      <c r="A110" s="21"/>
      <c r="B110" s="273"/>
      <c r="C110" s="21"/>
      <c r="D110" s="25">
        <f>D109/618000000</f>
        <v>0.99999999999999978</v>
      </c>
      <c r="E110" s="25">
        <f>COUNTIF(E7:E108,"Yes")/COUNTA($C$7:$C108)</f>
        <v>0.87254901960784315</v>
      </c>
      <c r="F110" s="24"/>
      <c r="G110" s="274">
        <f>G109/$D109</f>
        <v>0.99693337427184481</v>
      </c>
      <c r="H110" s="25">
        <f>COUNTIF(H7:H108,"Yes")/COUNTA($C$7:$C108)</f>
        <v>0.36274509803921567</v>
      </c>
      <c r="I110" s="25"/>
      <c r="J110" s="24">
        <f t="shared" ref="J110:P110" si="1">J109/$D109</f>
        <v>0.9555746488187703</v>
      </c>
      <c r="K110" s="274">
        <f t="shared" si="1"/>
        <v>0.99693337427184481</v>
      </c>
      <c r="L110" s="24">
        <f t="shared" si="1"/>
        <v>0.9555746488187703</v>
      </c>
      <c r="M110" s="24">
        <f t="shared" si="1"/>
        <v>0.86416542402912622</v>
      </c>
      <c r="N110" s="24">
        <f t="shared" si="1"/>
        <v>0.82337657839805856</v>
      </c>
      <c r="O110" s="24">
        <f t="shared" si="1"/>
        <v>0.85692007281553406</v>
      </c>
      <c r="P110" s="24">
        <f t="shared" si="1"/>
        <v>0.79112132388349554</v>
      </c>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row>
    <row r="111" spans="1:87" ht="15.75" customHeight="1" x14ac:dyDescent="0.2">
      <c r="A111" s="280" t="s">
        <v>172</v>
      </c>
      <c r="B111" s="280"/>
      <c r="C111" s="280"/>
      <c r="D111" s="280"/>
      <c r="E111" s="280"/>
      <c r="F111" s="280"/>
      <c r="G111" s="280"/>
      <c r="H111" s="280"/>
      <c r="I111" s="280"/>
      <c r="J111" s="280"/>
      <c r="K111" s="282"/>
      <c r="L111" s="283"/>
      <c r="M111" s="283"/>
      <c r="N111" s="283"/>
      <c r="O111" s="283"/>
      <c r="P111" s="283"/>
    </row>
    <row r="112" spans="1:87" ht="15.75" customHeight="1" x14ac:dyDescent="0.2">
      <c r="B112" s="1"/>
      <c r="M112" s="27"/>
      <c r="N112" s="27"/>
      <c r="O112" s="27"/>
      <c r="P112" s="27"/>
    </row>
    <row r="113" spans="2:87" ht="15.75" customHeight="1" x14ac:dyDescent="0.2">
      <c r="B113" s="1"/>
      <c r="M113" s="27"/>
      <c r="N113" s="27"/>
      <c r="O113" s="27"/>
      <c r="P113" s="27"/>
    </row>
    <row r="114" spans="2:87" ht="15.75" customHeight="1" x14ac:dyDescent="0.2">
      <c r="B114" s="1"/>
      <c r="M114" s="27"/>
      <c r="N114" s="27"/>
      <c r="O114" s="27"/>
      <c r="P114" s="27"/>
    </row>
    <row r="115" spans="2:87" ht="15.75" customHeight="1" x14ac:dyDescent="0.2">
      <c r="B115" s="1"/>
      <c r="D115" s="1" t="s">
        <v>6</v>
      </c>
      <c r="E115" s="1" t="s">
        <v>6</v>
      </c>
      <c r="M115" s="27"/>
      <c r="N115" s="27"/>
      <c r="O115" s="27"/>
      <c r="P115" s="27"/>
    </row>
    <row r="116" spans="2:87" ht="15.75" customHeight="1" x14ac:dyDescent="0.2">
      <c r="F116" s="1" t="s">
        <v>6</v>
      </c>
      <c r="G116" s="26" t="s">
        <v>6</v>
      </c>
      <c r="M116" s="27"/>
      <c r="N116" s="27"/>
      <c r="O116" s="27"/>
      <c r="P116" s="2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row>
    <row r="117" spans="2:87" ht="15.75" customHeight="1" x14ac:dyDescent="0.2">
      <c r="M117" s="27"/>
      <c r="N117" s="27"/>
      <c r="O117" s="27"/>
      <c r="P117" s="2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row>
    <row r="118" spans="2:87" ht="15.75" customHeight="1" x14ac:dyDescent="0.2">
      <c r="M118" s="27"/>
      <c r="N118" s="27"/>
      <c r="O118" s="27"/>
      <c r="P118" s="2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row>
    <row r="119" spans="2:87" ht="15.75" customHeight="1" x14ac:dyDescent="0.2">
      <c r="M119" s="27"/>
      <c r="N119" s="27"/>
      <c r="O119" s="27"/>
      <c r="P119" s="2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row>
    <row r="120" spans="2:87" ht="15.75" customHeight="1" x14ac:dyDescent="0.2">
      <c r="M120" s="27"/>
      <c r="N120" s="27"/>
      <c r="O120" s="27"/>
      <c r="P120" s="2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row>
    <row r="121" spans="2:87" ht="15.75" customHeight="1" x14ac:dyDescent="0.2">
      <c r="I121" s="1" t="s">
        <v>6</v>
      </c>
      <c r="M121" s="27"/>
      <c r="N121" s="27" t="s">
        <v>6</v>
      </c>
      <c r="O121" s="27"/>
      <c r="P121" s="2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row>
    <row r="122" spans="2:87" ht="15.75" customHeight="1" x14ac:dyDescent="0.2">
      <c r="M122" s="27"/>
      <c r="N122" s="27"/>
      <c r="O122" s="27"/>
      <c r="P122" s="2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row>
    <row r="123" spans="2:87" ht="15.75" customHeight="1" x14ac:dyDescent="0.2">
      <c r="M123" s="27"/>
      <c r="N123" s="27"/>
      <c r="O123" s="27"/>
      <c r="P123" s="2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row>
    <row r="124" spans="2:87" ht="15.75" customHeight="1" x14ac:dyDescent="0.2">
      <c r="M124" s="27"/>
      <c r="N124" s="27"/>
      <c r="O124" s="27"/>
      <c r="P124" s="2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row>
    <row r="125" spans="2:87" ht="15.75" customHeight="1" x14ac:dyDescent="0.2">
      <c r="M125" s="27"/>
      <c r="N125" s="27"/>
      <c r="O125" s="27"/>
      <c r="P125" s="2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row>
    <row r="126" spans="2:87" ht="15.75" customHeight="1" x14ac:dyDescent="0.2">
      <c r="M126" s="27"/>
      <c r="N126" s="27"/>
      <c r="O126" s="27"/>
      <c r="P126" s="2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row>
    <row r="127" spans="2:87" ht="15.75" customHeight="1" x14ac:dyDescent="0.2">
      <c r="M127" s="27"/>
      <c r="N127" s="27"/>
      <c r="O127" s="27"/>
      <c r="P127" s="2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row>
    <row r="128" spans="2:87" ht="15.75" customHeight="1" x14ac:dyDescent="0.2">
      <c r="M128" s="27"/>
      <c r="N128" s="27"/>
      <c r="O128" s="27"/>
      <c r="P128" s="2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row>
    <row r="129" spans="13:87" ht="15.75" customHeight="1" x14ac:dyDescent="0.2">
      <c r="M129" s="27"/>
      <c r="N129" s="27"/>
      <c r="O129" s="27"/>
      <c r="P129" s="2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row>
    <row r="130" spans="13:87" ht="15.75" customHeight="1" x14ac:dyDescent="0.2">
      <c r="M130" s="27"/>
      <c r="N130" s="27"/>
      <c r="O130" s="27"/>
      <c r="P130" s="2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row>
    <row r="131" spans="13:87" ht="15.75" customHeight="1" x14ac:dyDescent="0.2">
      <c r="M131" s="27"/>
      <c r="N131" s="27"/>
      <c r="O131" s="27"/>
      <c r="P131" s="2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row>
    <row r="132" spans="13:87" ht="15.75" customHeight="1" x14ac:dyDescent="0.2">
      <c r="M132" s="27"/>
      <c r="N132" s="27"/>
      <c r="O132" s="27"/>
      <c r="P132" s="2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row>
    <row r="133" spans="13:87" ht="15.75" customHeight="1" x14ac:dyDescent="0.2">
      <c r="M133" s="27"/>
      <c r="N133" s="27"/>
      <c r="O133" s="27"/>
      <c r="P133" s="2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row>
    <row r="134" spans="13:87" ht="15.75" customHeight="1" x14ac:dyDescent="0.2">
      <c r="M134" s="27"/>
      <c r="N134" s="27"/>
      <c r="O134" s="27"/>
      <c r="P134" s="2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row>
    <row r="135" spans="13:87" ht="15.75" customHeight="1" x14ac:dyDescent="0.2">
      <c r="M135" s="27"/>
      <c r="N135" s="27"/>
      <c r="O135" s="27"/>
      <c r="P135" s="2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row>
    <row r="136" spans="13:87" ht="15.75" customHeight="1" x14ac:dyDescent="0.2">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row>
    <row r="137" spans="13:87" ht="15.75" customHeight="1" x14ac:dyDescent="0.2">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row>
    <row r="138" spans="13:87" ht="15.75" customHeight="1" x14ac:dyDescent="0.2">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row>
    <row r="139" spans="13:87" ht="15.75" customHeight="1" x14ac:dyDescent="0.2">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row>
    <row r="140" spans="13:87" ht="15.75" customHeight="1" x14ac:dyDescent="0.2">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row>
    <row r="141" spans="13:87" ht="15.75" customHeight="1" x14ac:dyDescent="0.2">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row>
    <row r="142" spans="13:87" ht="15.75" customHeight="1" x14ac:dyDescent="0.2">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row>
    <row r="143" spans="13:87" ht="15.75" customHeight="1" x14ac:dyDescent="0.2">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row>
    <row r="144" spans="13:87" ht="15.75" customHeight="1" x14ac:dyDescent="0.2">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row>
    <row r="145" spans="13:87" ht="15.75" customHeight="1" x14ac:dyDescent="0.2">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row>
    <row r="146" spans="13:87" ht="15.75" customHeight="1" x14ac:dyDescent="0.2">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row>
    <row r="147" spans="13:87" ht="15.75" customHeight="1" x14ac:dyDescent="0.2">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row>
    <row r="148" spans="13:87" ht="15.75" customHeight="1" x14ac:dyDescent="0.2">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row>
    <row r="149" spans="13:87" ht="15.75" customHeight="1" x14ac:dyDescent="0.2">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row>
    <row r="150" spans="13:87" ht="15.75" customHeight="1" x14ac:dyDescent="0.2">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row>
    <row r="151" spans="13:87" ht="15.75" customHeight="1" x14ac:dyDescent="0.2">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row>
    <row r="152" spans="13:87" ht="15.75" customHeight="1" x14ac:dyDescent="0.2">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row>
    <row r="153" spans="13:87" ht="15.75" customHeight="1" x14ac:dyDescent="0.2">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row>
    <row r="154" spans="13:87" ht="15.75" customHeight="1" x14ac:dyDescent="0.2">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row>
    <row r="155" spans="13:87" ht="15.75" customHeight="1" x14ac:dyDescent="0.2">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row>
    <row r="156" spans="13:87" ht="15.75" customHeight="1" x14ac:dyDescent="0.2">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row>
    <row r="157" spans="13:87" ht="15.75" customHeight="1" x14ac:dyDescent="0.2">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row>
    <row r="158" spans="13:87" ht="15.75" customHeight="1" x14ac:dyDescent="0.2">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row>
    <row r="159" spans="13:87" ht="15.75" customHeight="1" x14ac:dyDescent="0.2">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row>
    <row r="160" spans="13:87" ht="15.75" customHeight="1" x14ac:dyDescent="0.2">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row>
    <row r="161" spans="13:87" ht="15.75" customHeight="1" x14ac:dyDescent="0.2">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row>
    <row r="162" spans="13:87" ht="15.75" customHeight="1" x14ac:dyDescent="0.2">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row>
    <row r="163" spans="13:87" ht="15.75" customHeight="1" x14ac:dyDescent="0.2">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row>
    <row r="164" spans="13:87" ht="15.75" customHeight="1" x14ac:dyDescent="0.2">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row>
    <row r="165" spans="13:87" ht="15.75" customHeight="1" x14ac:dyDescent="0.2">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row>
    <row r="166" spans="13:87" ht="15.75" customHeight="1" x14ac:dyDescent="0.2">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row>
  </sheetData>
  <sheetProtection sheet="1" objects="1" scenarios="1" formatColumns="0" formatRows="0" autoFilter="0"/>
  <protectedRanges>
    <protectedRange sqref="E111:L200 A112:D200 E110:P110" name="Summary Area"/>
    <protectedRange sqref="M111:P135" name="Summary Area_1"/>
    <protectedRange sqref="B111:D111" name="Summary Area_2"/>
    <protectedRange sqref="A111" name="Summary Area_2_1"/>
  </protectedRanges>
  <autoFilter ref="A6:P111" xr:uid="{F45923ED-B52B-46A8-924F-6A1133B30954}"/>
  <sortState xmlns:xlrd2="http://schemas.microsoft.com/office/spreadsheetml/2017/richdata2" ref="A7:P108">
    <sortCondition descending="1" ref="I7:I108"/>
    <sortCondition descending="1" ref="F7:F108"/>
  </sortState>
  <mergeCells count="24">
    <mergeCell ref="O2:P2"/>
    <mergeCell ref="O3:P3"/>
    <mergeCell ref="O4:P4"/>
    <mergeCell ref="O5:P5"/>
    <mergeCell ref="K2:L2"/>
    <mergeCell ref="A4:B4"/>
    <mergeCell ref="K3:L3"/>
    <mergeCell ref="M4:N4"/>
    <mergeCell ref="A1:L1"/>
    <mergeCell ref="K5:L5"/>
    <mergeCell ref="M2:N2"/>
    <mergeCell ref="M3:N3"/>
    <mergeCell ref="M5:N5"/>
    <mergeCell ref="K4:L4"/>
    <mergeCell ref="A5:B5"/>
    <mergeCell ref="AY2:BB2"/>
    <mergeCell ref="S2:V2"/>
    <mergeCell ref="W2:Z2"/>
    <mergeCell ref="AA2:AD2"/>
    <mergeCell ref="AE2:AH2"/>
    <mergeCell ref="AI2:AL2"/>
    <mergeCell ref="AM2:AP2"/>
    <mergeCell ref="AQ2:AT2"/>
    <mergeCell ref="AU2:AX2"/>
  </mergeCells>
  <conditionalFormatting sqref="A7:A108">
    <cfRule type="cellIs" dxfId="29" priority="25" operator="equal">
      <formula>"Correction Not Received"</formula>
    </cfRule>
    <cfRule type="cellIs" dxfId="28" priority="26" operator="equal">
      <formula>"Not Submitted"</formula>
    </cfRule>
    <cfRule type="cellIs" dxfId="27" priority="27" operator="equal">
      <formula>"FLAGGED"</formula>
    </cfRule>
    <cfRule type="cellIs" dxfId="26" priority="28" operator="equal">
      <formula>"RESOLVED"</formula>
    </cfRule>
  </conditionalFormatting>
  <conditionalFormatting sqref="E7:E108">
    <cfRule type="containsText" dxfId="25" priority="4" operator="containsText" text="Yes">
      <formula>NOT(ISERROR(SEARCH("Yes",E7)))</formula>
    </cfRule>
    <cfRule type="containsText" dxfId="24" priority="5" operator="containsText" text="No">
      <formula>NOT(ISERROR(SEARCH("No",E7)))</formula>
    </cfRule>
  </conditionalFormatting>
  <conditionalFormatting sqref="F81 F83 F85:F99 F101:F107">
    <cfRule type="containsBlanks" dxfId="23" priority="6">
      <formula>LEN(TRIM(F81))=0</formula>
    </cfRule>
  </conditionalFormatting>
  <conditionalFormatting sqref="H7:H108">
    <cfRule type="containsText" dxfId="22" priority="1" operator="containsText" text="Yes">
      <formula>NOT(ISERROR(SEARCH("Yes",H7)))</formula>
    </cfRule>
    <cfRule type="containsText" dxfId="21" priority="2" operator="containsText" text="No">
      <formula>NOT(ISERROR(SEARCH("No",H7)))</formula>
    </cfRule>
  </conditionalFormatting>
  <conditionalFormatting sqref="I98">
    <cfRule type="containsBlanks" dxfId="20" priority="3">
      <formula>LEN(TRIM(I98))=0</formula>
    </cfRule>
  </conditionalFormatting>
  <dataValidations count="1">
    <dataValidation type="list" allowBlank="1" showInputMessage="1" showErrorMessage="1" sqref="E7:E108 H7:H108" xr:uid="{53BF25BA-4C1B-408D-B986-381C87AC6B45}">
      <formula1>"Yes, No,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B167-B16A-4BE2-B4C2-B6D9C873AEB2}">
  <sheetPr codeName="Sheet4">
    <tabColor theme="8" tint="-0.499984740745262"/>
  </sheetPr>
  <dimension ref="A1:CN165"/>
  <sheetViews>
    <sheetView zoomScale="85" zoomScaleNormal="85" workbookViewId="0">
      <pane ySplit="6" topLeftCell="A130" activePane="bottomLeft" state="frozen"/>
      <selection pane="bottomLeft" activeCell="M3" sqref="M3:P4"/>
    </sheetView>
  </sheetViews>
  <sheetFormatPr defaultColWidth="18.140625" defaultRowHeight="14.25" x14ac:dyDescent="0.2"/>
  <cols>
    <col min="1" max="1" width="11.28515625" style="1" customWidth="1"/>
    <col min="2" max="2" width="12.42578125" style="28" customWidth="1"/>
    <col min="3" max="3" width="57.140625" style="1" customWidth="1"/>
    <col min="4" max="4" width="21.42578125" style="1" customWidth="1"/>
    <col min="5" max="5" width="13.7109375" style="28" customWidth="1"/>
    <col min="6" max="6" width="13.28515625" style="1" customWidth="1"/>
    <col min="7" max="7" width="22.85546875" style="26" customWidth="1"/>
    <col min="8" max="8" width="13.7109375" style="28" customWidth="1"/>
    <col min="9" max="9" width="13.28515625" style="26" customWidth="1"/>
    <col min="10" max="10" width="22.85546875" style="26" customWidth="1"/>
    <col min="11" max="16" width="21.42578125" style="1" customWidth="1"/>
    <col min="17" max="16384" width="18.140625" style="1"/>
  </cols>
  <sheetData>
    <row r="1" spans="1:92" ht="57.75" customHeight="1" x14ac:dyDescent="0.2">
      <c r="A1" s="313" t="s">
        <v>173</v>
      </c>
      <c r="B1" s="313"/>
      <c r="C1" s="313"/>
      <c r="D1" s="313"/>
      <c r="E1" s="313"/>
      <c r="F1" s="313"/>
      <c r="G1" s="313"/>
      <c r="H1" s="313"/>
      <c r="I1" s="313"/>
      <c r="J1" s="313"/>
      <c r="K1" s="313"/>
      <c r="L1" s="313"/>
      <c r="M1" s="260"/>
      <c r="N1" s="260"/>
    </row>
    <row r="2" spans="1:92" s="101" customFormat="1" ht="21.75" customHeight="1" x14ac:dyDescent="0.25">
      <c r="A2" s="231" t="s">
        <v>174</v>
      </c>
      <c r="B2" s="232"/>
      <c r="C2" s="231"/>
      <c r="D2" s="223"/>
      <c r="E2" s="254"/>
      <c r="F2" s="314"/>
      <c r="G2" s="314"/>
      <c r="H2" s="314"/>
      <c r="I2" s="314"/>
      <c r="J2" s="314"/>
      <c r="K2" s="314"/>
      <c r="L2" s="314"/>
      <c r="M2" s="314"/>
      <c r="N2" s="314"/>
      <c r="O2" s="314"/>
      <c r="P2" s="315"/>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row>
    <row r="3" spans="1:92" s="4" customFormat="1" ht="15" x14ac:dyDescent="0.25">
      <c r="A3" s="233"/>
      <c r="B3" s="234"/>
      <c r="C3" s="234"/>
      <c r="D3" s="30"/>
      <c r="E3" s="250"/>
      <c r="F3" s="235"/>
      <c r="G3" s="235"/>
      <c r="H3" s="250"/>
      <c r="I3" s="235"/>
      <c r="J3" s="235"/>
      <c r="K3" s="295" t="s">
        <v>2</v>
      </c>
      <c r="L3" s="296"/>
      <c r="M3" s="303" t="s">
        <v>3</v>
      </c>
      <c r="N3" s="304"/>
      <c r="O3" s="310" t="s">
        <v>3</v>
      </c>
      <c r="P3" s="304"/>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s="4" customFormat="1" ht="15" x14ac:dyDescent="0.25">
      <c r="A4" s="316"/>
      <c r="B4" s="316"/>
      <c r="C4" s="236"/>
      <c r="D4" s="213"/>
      <c r="E4" s="212"/>
      <c r="F4" s="235"/>
      <c r="G4" s="235"/>
      <c r="H4" s="237"/>
      <c r="I4" s="238"/>
      <c r="J4" s="239"/>
      <c r="K4" s="307" t="s">
        <v>4</v>
      </c>
      <c r="L4" s="308"/>
      <c r="M4" s="297" t="s">
        <v>5</v>
      </c>
      <c r="N4" s="298"/>
      <c r="O4" s="311" t="s">
        <v>5</v>
      </c>
      <c r="P4" s="298"/>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s="4" customFormat="1" ht="15" x14ac:dyDescent="0.25">
      <c r="A5" s="316"/>
      <c r="B5" s="316"/>
      <c r="C5" s="236"/>
      <c r="D5" s="34"/>
      <c r="E5" s="251"/>
      <c r="F5" s="235"/>
      <c r="G5" s="235"/>
      <c r="H5" s="240"/>
      <c r="I5" s="239"/>
      <c r="J5" s="239"/>
      <c r="K5" s="300">
        <v>45747</v>
      </c>
      <c r="L5" s="301"/>
      <c r="M5" s="305">
        <v>45716</v>
      </c>
      <c r="N5" s="317"/>
      <c r="O5" s="305">
        <v>45688</v>
      </c>
      <c r="P5" s="31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s="98" customFormat="1" ht="41.25" customHeight="1" x14ac:dyDescent="0.25">
      <c r="A6" s="241" t="s">
        <v>7</v>
      </c>
      <c r="B6" s="241" t="s">
        <v>8</v>
      </c>
      <c r="C6" s="241" t="s">
        <v>175</v>
      </c>
      <c r="D6" s="108" t="s">
        <v>176</v>
      </c>
      <c r="E6" s="126" t="s">
        <v>11</v>
      </c>
      <c r="F6" s="103" t="s">
        <v>12</v>
      </c>
      <c r="G6" s="103" t="s">
        <v>13</v>
      </c>
      <c r="H6" s="65" t="s">
        <v>14</v>
      </c>
      <c r="I6" s="103" t="s">
        <v>15</v>
      </c>
      <c r="J6" s="104" t="s">
        <v>16</v>
      </c>
      <c r="K6" s="105" t="s">
        <v>17</v>
      </c>
      <c r="L6" s="242" t="s">
        <v>18</v>
      </c>
      <c r="M6" s="36" t="s">
        <v>17</v>
      </c>
      <c r="N6" s="243" t="s">
        <v>18</v>
      </c>
      <c r="O6" s="36" t="s">
        <v>17</v>
      </c>
      <c r="P6" s="163" t="s">
        <v>18</v>
      </c>
    </row>
    <row r="7" spans="1:92" x14ac:dyDescent="0.2">
      <c r="A7" s="244" t="s">
        <v>40</v>
      </c>
      <c r="B7" s="218" t="s">
        <v>32</v>
      </c>
      <c r="C7" s="219" t="s">
        <v>41</v>
      </c>
      <c r="D7" s="38">
        <v>437551</v>
      </c>
      <c r="E7" s="255" t="s">
        <v>22</v>
      </c>
      <c r="F7" s="220">
        <v>1</v>
      </c>
      <c r="G7" s="10">
        <v>437551</v>
      </c>
      <c r="H7" s="253" t="s">
        <v>22</v>
      </c>
      <c r="I7" s="220">
        <v>1</v>
      </c>
      <c r="J7" s="10">
        <v>437551</v>
      </c>
      <c r="K7" s="43">
        <v>437551</v>
      </c>
      <c r="L7" s="224">
        <v>437551</v>
      </c>
      <c r="M7" s="42">
        <v>437551</v>
      </c>
      <c r="N7" s="247">
        <v>437551</v>
      </c>
      <c r="O7" s="42">
        <v>437551</v>
      </c>
      <c r="P7" s="166">
        <v>427290.65</v>
      </c>
    </row>
    <row r="8" spans="1:92" x14ac:dyDescent="0.2">
      <c r="A8" s="244" t="s">
        <v>42</v>
      </c>
      <c r="B8" s="218" t="s">
        <v>32</v>
      </c>
      <c r="C8" s="219" t="s">
        <v>43</v>
      </c>
      <c r="D8" s="38">
        <v>250000</v>
      </c>
      <c r="E8" s="255" t="s">
        <v>22</v>
      </c>
      <c r="F8" s="220">
        <v>1</v>
      </c>
      <c r="G8" s="10">
        <v>250000</v>
      </c>
      <c r="H8" s="253" t="s">
        <v>22</v>
      </c>
      <c r="I8" s="220">
        <v>1</v>
      </c>
      <c r="J8" s="10">
        <v>250000</v>
      </c>
      <c r="K8" s="43">
        <v>250000</v>
      </c>
      <c r="L8" s="224">
        <v>250000</v>
      </c>
      <c r="M8" s="42">
        <v>250000</v>
      </c>
      <c r="N8" s="247">
        <v>250000</v>
      </c>
      <c r="O8" s="42">
        <v>250000</v>
      </c>
      <c r="P8" s="166">
        <v>250000</v>
      </c>
    </row>
    <row r="9" spans="1:92" x14ac:dyDescent="0.2">
      <c r="A9" s="244" t="s">
        <v>46</v>
      </c>
      <c r="B9" s="218" t="s">
        <v>32</v>
      </c>
      <c r="C9" s="219" t="s">
        <v>47</v>
      </c>
      <c r="D9" s="38">
        <v>343909</v>
      </c>
      <c r="E9" s="255" t="s">
        <v>22</v>
      </c>
      <c r="F9" s="220">
        <v>1</v>
      </c>
      <c r="G9" s="10">
        <v>343909</v>
      </c>
      <c r="H9" s="253" t="s">
        <v>22</v>
      </c>
      <c r="I9" s="220">
        <v>1</v>
      </c>
      <c r="J9" s="10">
        <v>343909</v>
      </c>
      <c r="K9" s="43">
        <v>343909</v>
      </c>
      <c r="L9" s="224">
        <v>343909</v>
      </c>
      <c r="M9" s="42">
        <v>343909</v>
      </c>
      <c r="N9" s="247">
        <v>343909</v>
      </c>
      <c r="O9" s="42">
        <v>343909</v>
      </c>
      <c r="P9" s="166">
        <v>343909</v>
      </c>
    </row>
    <row r="10" spans="1:92" x14ac:dyDescent="0.2">
      <c r="A10" s="244" t="s">
        <v>87</v>
      </c>
      <c r="B10" s="218" t="s">
        <v>32</v>
      </c>
      <c r="C10" s="219" t="s">
        <v>88</v>
      </c>
      <c r="D10" s="38">
        <v>1644856</v>
      </c>
      <c r="E10" s="255" t="s">
        <v>22</v>
      </c>
      <c r="F10" s="220">
        <v>1</v>
      </c>
      <c r="G10" s="10">
        <v>1644856</v>
      </c>
      <c r="H10" s="253" t="s">
        <v>22</v>
      </c>
      <c r="I10" s="220">
        <v>1</v>
      </c>
      <c r="J10" s="10">
        <v>1644856</v>
      </c>
      <c r="K10" s="43">
        <v>1644856</v>
      </c>
      <c r="L10" s="224">
        <v>1644856</v>
      </c>
      <c r="M10" s="42">
        <v>1644856</v>
      </c>
      <c r="N10" s="247">
        <v>1644856</v>
      </c>
      <c r="O10" s="42" t="s">
        <v>27</v>
      </c>
      <c r="P10" s="166" t="s">
        <v>27</v>
      </c>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row>
    <row r="11" spans="1:92" x14ac:dyDescent="0.2">
      <c r="A11" s="244" t="s">
        <v>50</v>
      </c>
      <c r="B11" s="218" t="s">
        <v>32</v>
      </c>
      <c r="C11" s="219" t="s">
        <v>51</v>
      </c>
      <c r="D11" s="38">
        <v>710432.21</v>
      </c>
      <c r="E11" s="255" t="s">
        <v>22</v>
      </c>
      <c r="F11" s="220">
        <v>1</v>
      </c>
      <c r="G11" s="10">
        <v>710432.21</v>
      </c>
      <c r="H11" s="253" t="s">
        <v>22</v>
      </c>
      <c r="I11" s="220">
        <v>1</v>
      </c>
      <c r="J11" s="10">
        <v>710432.21</v>
      </c>
      <c r="K11" s="43">
        <v>710432.21</v>
      </c>
      <c r="L11" s="224">
        <v>710432.21</v>
      </c>
      <c r="M11" s="42">
        <v>710432.21</v>
      </c>
      <c r="N11" s="247">
        <v>710432.21</v>
      </c>
      <c r="O11" s="42">
        <v>710432.21</v>
      </c>
      <c r="P11" s="166">
        <v>710432.21</v>
      </c>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row>
    <row r="12" spans="1:92" x14ac:dyDescent="0.2">
      <c r="A12" s="244" t="s">
        <v>23</v>
      </c>
      <c r="B12" s="218" t="s">
        <v>58</v>
      </c>
      <c r="C12" s="219" t="s">
        <v>59</v>
      </c>
      <c r="D12" s="38">
        <v>1063150</v>
      </c>
      <c r="E12" s="255" t="s">
        <v>22</v>
      </c>
      <c r="F12" s="220">
        <v>1</v>
      </c>
      <c r="G12" s="10">
        <v>1063150</v>
      </c>
      <c r="H12" s="253" t="s">
        <v>22</v>
      </c>
      <c r="I12" s="220">
        <v>1</v>
      </c>
      <c r="J12" s="10">
        <v>1063150</v>
      </c>
      <c r="K12" s="43">
        <v>1063150</v>
      </c>
      <c r="L12" s="224">
        <v>1063150</v>
      </c>
      <c r="M12" s="42" t="s">
        <v>27</v>
      </c>
      <c r="N12" s="247" t="s">
        <v>27</v>
      </c>
      <c r="O12" s="42" t="s">
        <v>27</v>
      </c>
      <c r="P12" s="166" t="s">
        <v>27</v>
      </c>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1:92" x14ac:dyDescent="0.2">
      <c r="A13" s="244" t="s">
        <v>34</v>
      </c>
      <c r="B13" s="218" t="s">
        <v>58</v>
      </c>
      <c r="C13" s="219" t="s">
        <v>60</v>
      </c>
      <c r="D13" s="38">
        <v>849123</v>
      </c>
      <c r="E13" s="255" t="s">
        <v>22</v>
      </c>
      <c r="F13" s="220">
        <v>1</v>
      </c>
      <c r="G13" s="10">
        <v>849123</v>
      </c>
      <c r="H13" s="253" t="s">
        <v>22</v>
      </c>
      <c r="I13" s="220">
        <v>1</v>
      </c>
      <c r="J13" s="10">
        <v>849123</v>
      </c>
      <c r="K13" s="43">
        <v>849123</v>
      </c>
      <c r="L13" s="224">
        <v>849123</v>
      </c>
      <c r="M13" s="42">
        <v>849123</v>
      </c>
      <c r="N13" s="247">
        <v>849123</v>
      </c>
      <c r="O13" s="42">
        <v>849123</v>
      </c>
      <c r="P13" s="166">
        <v>849123</v>
      </c>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row>
    <row r="14" spans="1:92" x14ac:dyDescent="0.2">
      <c r="A14" s="244" t="s">
        <v>52</v>
      </c>
      <c r="B14" s="218" t="s">
        <v>58</v>
      </c>
      <c r="C14" s="219" t="s">
        <v>61</v>
      </c>
      <c r="D14" s="38">
        <v>124724</v>
      </c>
      <c r="E14" s="255" t="s">
        <v>22</v>
      </c>
      <c r="F14" s="220">
        <v>1</v>
      </c>
      <c r="G14" s="10">
        <v>124724</v>
      </c>
      <c r="H14" s="253" t="s">
        <v>22</v>
      </c>
      <c r="I14" s="220">
        <v>1</v>
      </c>
      <c r="J14" s="10">
        <v>124724</v>
      </c>
      <c r="K14" s="43">
        <v>124724</v>
      </c>
      <c r="L14" s="224">
        <v>124724</v>
      </c>
      <c r="M14" s="42" t="s">
        <v>27</v>
      </c>
      <c r="N14" s="247" t="s">
        <v>27</v>
      </c>
      <c r="O14" s="42" t="s">
        <v>27</v>
      </c>
      <c r="P14" s="166" t="s">
        <v>27</v>
      </c>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row>
    <row r="15" spans="1:92" x14ac:dyDescent="0.2">
      <c r="A15" s="244" t="s">
        <v>44</v>
      </c>
      <c r="B15" s="218" t="s">
        <v>58</v>
      </c>
      <c r="C15" s="219" t="s">
        <v>62</v>
      </c>
      <c r="D15" s="38">
        <v>22949</v>
      </c>
      <c r="E15" s="255" t="s">
        <v>22</v>
      </c>
      <c r="F15" s="220">
        <v>1</v>
      </c>
      <c r="G15" s="10">
        <v>22949</v>
      </c>
      <c r="H15" s="253" t="s">
        <v>22</v>
      </c>
      <c r="I15" s="220">
        <v>1</v>
      </c>
      <c r="J15" s="10">
        <v>22949</v>
      </c>
      <c r="K15" s="43">
        <v>22949</v>
      </c>
      <c r="L15" s="224">
        <v>22949</v>
      </c>
      <c r="M15" s="42" t="s">
        <v>27</v>
      </c>
      <c r="N15" s="247" t="s">
        <v>27</v>
      </c>
      <c r="O15" s="42" t="s">
        <v>27</v>
      </c>
      <c r="P15" s="166" t="s">
        <v>27</v>
      </c>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row>
    <row r="16" spans="1:92" x14ac:dyDescent="0.2">
      <c r="A16" s="244" t="s">
        <v>23</v>
      </c>
      <c r="B16" s="218" t="s">
        <v>58</v>
      </c>
      <c r="C16" s="219" t="s">
        <v>64</v>
      </c>
      <c r="D16" s="38">
        <v>188084</v>
      </c>
      <c r="E16" s="255" t="s">
        <v>22</v>
      </c>
      <c r="F16" s="220">
        <v>1</v>
      </c>
      <c r="G16" s="10">
        <v>188084</v>
      </c>
      <c r="H16" s="253" t="s">
        <v>22</v>
      </c>
      <c r="I16" s="220">
        <v>1</v>
      </c>
      <c r="J16" s="10">
        <v>188084</v>
      </c>
      <c r="K16" s="43">
        <v>188084</v>
      </c>
      <c r="L16" s="224">
        <v>188084</v>
      </c>
      <c r="M16" s="42">
        <v>188084</v>
      </c>
      <c r="N16" s="247">
        <v>188084</v>
      </c>
      <c r="O16" s="42">
        <v>188084</v>
      </c>
      <c r="P16" s="166">
        <v>188084</v>
      </c>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row>
    <row r="17" spans="1:92" x14ac:dyDescent="0.2">
      <c r="A17" s="244" t="s">
        <v>66</v>
      </c>
      <c r="B17" s="218" t="s">
        <v>58</v>
      </c>
      <c r="C17" s="219" t="s">
        <v>67</v>
      </c>
      <c r="D17" s="38">
        <v>303329</v>
      </c>
      <c r="E17" s="255" t="s">
        <v>22</v>
      </c>
      <c r="F17" s="220">
        <v>1</v>
      </c>
      <c r="G17" s="10">
        <v>303329</v>
      </c>
      <c r="H17" s="253" t="s">
        <v>22</v>
      </c>
      <c r="I17" s="220">
        <v>1</v>
      </c>
      <c r="J17" s="10">
        <v>303329</v>
      </c>
      <c r="K17" s="43">
        <v>303329</v>
      </c>
      <c r="L17" s="224">
        <v>303329</v>
      </c>
      <c r="M17" s="42">
        <v>303329</v>
      </c>
      <c r="N17" s="247">
        <v>303329</v>
      </c>
      <c r="O17" s="42">
        <v>303329</v>
      </c>
      <c r="P17" s="166">
        <v>303329</v>
      </c>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row>
    <row r="18" spans="1:92" x14ac:dyDescent="0.2">
      <c r="A18" s="244" t="s">
        <v>42</v>
      </c>
      <c r="B18" s="218" t="s">
        <v>58</v>
      </c>
      <c r="C18" s="219" t="s">
        <v>144</v>
      </c>
      <c r="D18" s="38">
        <v>207042</v>
      </c>
      <c r="E18" s="255" t="s">
        <v>22</v>
      </c>
      <c r="F18" s="220">
        <v>1</v>
      </c>
      <c r="G18" s="10">
        <v>207042</v>
      </c>
      <c r="H18" s="253" t="s">
        <v>22</v>
      </c>
      <c r="I18" s="220">
        <v>1</v>
      </c>
      <c r="J18" s="10">
        <v>207042</v>
      </c>
      <c r="K18" s="43">
        <v>207042</v>
      </c>
      <c r="L18" s="224">
        <v>207042</v>
      </c>
      <c r="M18" s="42">
        <v>207042</v>
      </c>
      <c r="N18" s="247">
        <v>207042</v>
      </c>
      <c r="O18" s="42">
        <v>207042</v>
      </c>
      <c r="P18" s="166">
        <v>207042</v>
      </c>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row>
    <row r="19" spans="1:92" x14ac:dyDescent="0.2">
      <c r="A19" s="244" t="s">
        <v>69</v>
      </c>
      <c r="B19" s="218" t="s">
        <v>58</v>
      </c>
      <c r="C19" s="219" t="s">
        <v>73</v>
      </c>
      <c r="D19" s="38">
        <v>141188</v>
      </c>
      <c r="E19" s="255" t="s">
        <v>22</v>
      </c>
      <c r="F19" s="220">
        <v>1</v>
      </c>
      <c r="G19" s="10">
        <v>141188</v>
      </c>
      <c r="H19" s="253" t="s">
        <v>22</v>
      </c>
      <c r="I19" s="220">
        <v>1</v>
      </c>
      <c r="J19" s="10">
        <v>141188</v>
      </c>
      <c r="K19" s="43">
        <v>141188</v>
      </c>
      <c r="L19" s="224">
        <v>141188</v>
      </c>
      <c r="M19" s="42">
        <v>141188</v>
      </c>
      <c r="N19" s="247">
        <v>141188</v>
      </c>
      <c r="O19" s="42">
        <v>141188</v>
      </c>
      <c r="P19" s="166">
        <v>141188</v>
      </c>
    </row>
    <row r="20" spans="1:92" x14ac:dyDescent="0.2">
      <c r="A20" s="244" t="s">
        <v>48</v>
      </c>
      <c r="B20" s="218" t="s">
        <v>58</v>
      </c>
      <c r="C20" s="219" t="s">
        <v>99</v>
      </c>
      <c r="D20" s="38">
        <v>899512</v>
      </c>
      <c r="E20" s="255" t="s">
        <v>22</v>
      </c>
      <c r="F20" s="220">
        <v>1</v>
      </c>
      <c r="G20" s="10">
        <v>899512</v>
      </c>
      <c r="H20" s="253" t="s">
        <v>22</v>
      </c>
      <c r="I20" s="220">
        <v>1</v>
      </c>
      <c r="J20" s="10">
        <v>899512</v>
      </c>
      <c r="K20" s="43">
        <v>899512</v>
      </c>
      <c r="L20" s="224">
        <v>899512</v>
      </c>
      <c r="M20" s="42">
        <v>899512</v>
      </c>
      <c r="N20" s="247">
        <v>899512</v>
      </c>
      <c r="O20" s="42">
        <v>899512</v>
      </c>
      <c r="P20" s="166">
        <v>899512</v>
      </c>
    </row>
    <row r="21" spans="1:92" x14ac:dyDescent="0.2">
      <c r="A21" s="244" t="s">
        <v>54</v>
      </c>
      <c r="B21" s="218" t="s">
        <v>58</v>
      </c>
      <c r="C21" s="219" t="s">
        <v>76</v>
      </c>
      <c r="D21" s="38">
        <v>1081110</v>
      </c>
      <c r="E21" s="255" t="s">
        <v>22</v>
      </c>
      <c r="F21" s="220">
        <v>1</v>
      </c>
      <c r="G21" s="10">
        <v>1081110</v>
      </c>
      <c r="H21" s="253" t="s">
        <v>22</v>
      </c>
      <c r="I21" s="220">
        <v>1</v>
      </c>
      <c r="J21" s="10">
        <v>1081110</v>
      </c>
      <c r="K21" s="43">
        <v>1081110</v>
      </c>
      <c r="L21" s="224">
        <v>1081110</v>
      </c>
      <c r="M21" s="42">
        <v>1081110</v>
      </c>
      <c r="N21" s="247">
        <v>1081110</v>
      </c>
      <c r="O21" s="42">
        <v>1081110</v>
      </c>
      <c r="P21" s="166">
        <v>1081110</v>
      </c>
    </row>
    <row r="22" spans="1:92" x14ac:dyDescent="0.2">
      <c r="A22" s="244" t="s">
        <v>44</v>
      </c>
      <c r="B22" s="218" t="s">
        <v>58</v>
      </c>
      <c r="C22" s="219" t="s">
        <v>78</v>
      </c>
      <c r="D22" s="38">
        <v>114247</v>
      </c>
      <c r="E22" s="255" t="s">
        <v>22</v>
      </c>
      <c r="F22" s="220">
        <v>1</v>
      </c>
      <c r="G22" s="10">
        <v>114247</v>
      </c>
      <c r="H22" s="253" t="s">
        <v>22</v>
      </c>
      <c r="I22" s="220">
        <v>1</v>
      </c>
      <c r="J22" s="10">
        <v>114247</v>
      </c>
      <c r="K22" s="43">
        <v>114247</v>
      </c>
      <c r="L22" s="224">
        <v>114247</v>
      </c>
      <c r="M22" s="42" t="s">
        <v>27</v>
      </c>
      <c r="N22" s="247" t="s">
        <v>27</v>
      </c>
      <c r="O22" s="42" t="s">
        <v>27</v>
      </c>
      <c r="P22" s="166" t="s">
        <v>27</v>
      </c>
    </row>
    <row r="23" spans="1:92" x14ac:dyDescent="0.2">
      <c r="A23" s="244" t="s">
        <v>115</v>
      </c>
      <c r="B23" s="218" t="s">
        <v>58</v>
      </c>
      <c r="C23" s="219" t="s">
        <v>116</v>
      </c>
      <c r="D23" s="38">
        <v>39413</v>
      </c>
      <c r="E23" s="255" t="s">
        <v>22</v>
      </c>
      <c r="F23" s="220">
        <v>1</v>
      </c>
      <c r="G23" s="10">
        <v>39413</v>
      </c>
      <c r="H23" s="253" t="s">
        <v>22</v>
      </c>
      <c r="I23" s="220">
        <v>1</v>
      </c>
      <c r="J23" s="10">
        <v>39413</v>
      </c>
      <c r="K23" s="43">
        <v>39413</v>
      </c>
      <c r="L23" s="224">
        <v>39413</v>
      </c>
      <c r="M23" s="42" t="s">
        <v>27</v>
      </c>
      <c r="N23" s="247" t="s">
        <v>27</v>
      </c>
      <c r="O23" s="42" t="s">
        <v>27</v>
      </c>
      <c r="P23" s="166" t="s">
        <v>27</v>
      </c>
    </row>
    <row r="24" spans="1:92" x14ac:dyDescent="0.2">
      <c r="A24" s="244" t="s">
        <v>81</v>
      </c>
      <c r="B24" s="218" t="s">
        <v>20</v>
      </c>
      <c r="C24" s="219" t="s">
        <v>96</v>
      </c>
      <c r="D24" s="38">
        <v>10632506</v>
      </c>
      <c r="E24" s="255" t="s">
        <v>83</v>
      </c>
      <c r="F24" s="220">
        <v>0.9932434827687846</v>
      </c>
      <c r="G24" s="10">
        <v>10620618.300000001</v>
      </c>
      <c r="H24" s="253" t="s">
        <v>83</v>
      </c>
      <c r="I24" s="220">
        <v>0.9932434827687846</v>
      </c>
      <c r="J24" s="10">
        <v>10560667.289999999</v>
      </c>
      <c r="K24" s="43">
        <v>10620618.300000001</v>
      </c>
      <c r="L24" s="224">
        <v>10560667.289999999</v>
      </c>
      <c r="M24" s="42">
        <v>10620618.300000001</v>
      </c>
      <c r="N24" s="247">
        <v>10560667.289999999</v>
      </c>
      <c r="O24" s="42">
        <v>10620618.300000001</v>
      </c>
      <c r="P24" s="166">
        <v>10543345.800000001</v>
      </c>
    </row>
    <row r="25" spans="1:92" x14ac:dyDescent="0.2">
      <c r="A25" s="244" t="s">
        <v>30</v>
      </c>
      <c r="B25" s="218" t="s">
        <v>58</v>
      </c>
      <c r="C25" s="219" t="s">
        <v>75</v>
      </c>
      <c r="D25" s="38">
        <v>4842296</v>
      </c>
      <c r="E25" s="255" t="s">
        <v>22</v>
      </c>
      <c r="F25" s="220">
        <v>1</v>
      </c>
      <c r="G25" s="10">
        <v>4842296</v>
      </c>
      <c r="H25" s="253" t="s">
        <v>83</v>
      </c>
      <c r="I25" s="220">
        <v>0.992076155608827</v>
      </c>
      <c r="J25" s="10">
        <v>4803926.4000000004</v>
      </c>
      <c r="K25" s="43">
        <v>4842296</v>
      </c>
      <c r="L25" s="224">
        <v>4803926.4000000004</v>
      </c>
      <c r="M25" s="42">
        <v>4842296</v>
      </c>
      <c r="N25" s="247">
        <v>4803926.4000000004</v>
      </c>
      <c r="O25" s="42">
        <v>4842296</v>
      </c>
      <c r="P25" s="166">
        <v>4803485.8099999996</v>
      </c>
    </row>
    <row r="26" spans="1:92" x14ac:dyDescent="0.2">
      <c r="A26" s="244" t="s">
        <v>30</v>
      </c>
      <c r="B26" s="218" t="s">
        <v>32</v>
      </c>
      <c r="C26" s="219" t="s">
        <v>93</v>
      </c>
      <c r="D26" s="38">
        <v>5410022</v>
      </c>
      <c r="E26" s="255" t="s">
        <v>22</v>
      </c>
      <c r="F26" s="220">
        <v>1</v>
      </c>
      <c r="G26" s="10">
        <v>5410022</v>
      </c>
      <c r="H26" s="253" t="s">
        <v>83</v>
      </c>
      <c r="I26" s="220">
        <v>0.99169948292262022</v>
      </c>
      <c r="J26" s="10">
        <v>5365116.0199999996</v>
      </c>
      <c r="K26" s="43">
        <v>5410022</v>
      </c>
      <c r="L26" s="224">
        <v>5365116.0199999996</v>
      </c>
      <c r="M26" s="42">
        <v>5410022</v>
      </c>
      <c r="N26" s="247">
        <v>5365116.0199999996</v>
      </c>
      <c r="O26" s="42">
        <v>5410022</v>
      </c>
      <c r="P26" s="166">
        <v>5355015.84</v>
      </c>
    </row>
    <row r="27" spans="1:92" x14ac:dyDescent="0.2">
      <c r="A27" s="244" t="s">
        <v>89</v>
      </c>
      <c r="B27" s="218" t="s">
        <v>32</v>
      </c>
      <c r="C27" s="219" t="s">
        <v>90</v>
      </c>
      <c r="D27" s="38">
        <v>302105</v>
      </c>
      <c r="E27" s="255" t="s">
        <v>22</v>
      </c>
      <c r="F27" s="220">
        <v>1</v>
      </c>
      <c r="G27" s="10">
        <v>302105</v>
      </c>
      <c r="H27" s="253" t="s">
        <v>83</v>
      </c>
      <c r="I27" s="220">
        <v>0.99</v>
      </c>
      <c r="J27" s="10">
        <v>301115.49</v>
      </c>
      <c r="K27" s="43">
        <v>302105</v>
      </c>
      <c r="L27" s="224">
        <v>301115.49</v>
      </c>
      <c r="M27" s="42">
        <v>302105</v>
      </c>
      <c r="N27" s="247">
        <v>301115.49</v>
      </c>
      <c r="O27" s="42">
        <v>302105</v>
      </c>
      <c r="P27" s="166">
        <v>301115.49</v>
      </c>
    </row>
    <row r="28" spans="1:92" x14ac:dyDescent="0.2">
      <c r="A28" s="244" t="s">
        <v>54</v>
      </c>
      <c r="B28" s="218" t="s">
        <v>32</v>
      </c>
      <c r="C28" s="219" t="s">
        <v>55</v>
      </c>
      <c r="D28" s="38">
        <v>1207863</v>
      </c>
      <c r="E28" s="255" t="s">
        <v>22</v>
      </c>
      <c r="F28" s="220">
        <v>1</v>
      </c>
      <c r="G28" s="10">
        <v>1207863</v>
      </c>
      <c r="H28" s="253" t="s">
        <v>83</v>
      </c>
      <c r="I28" s="220">
        <v>0.99</v>
      </c>
      <c r="J28" s="10">
        <v>1207277.3799999999</v>
      </c>
      <c r="K28" s="43">
        <v>1207863</v>
      </c>
      <c r="L28" s="224">
        <v>1207277.3799999999</v>
      </c>
      <c r="M28" s="42">
        <v>1207863</v>
      </c>
      <c r="N28" s="247">
        <v>1207277.3799999999</v>
      </c>
      <c r="O28" s="42">
        <v>1207863</v>
      </c>
      <c r="P28" s="166">
        <v>1197874.01</v>
      </c>
    </row>
    <row r="29" spans="1:92" x14ac:dyDescent="0.2">
      <c r="A29" s="244" t="s">
        <v>36</v>
      </c>
      <c r="B29" s="218" t="s">
        <v>58</v>
      </c>
      <c r="C29" s="219" t="s">
        <v>63</v>
      </c>
      <c r="D29" s="38">
        <v>29403004</v>
      </c>
      <c r="E29" s="255" t="s">
        <v>22</v>
      </c>
      <c r="F29" s="220">
        <v>1</v>
      </c>
      <c r="G29" s="10">
        <v>29403004</v>
      </c>
      <c r="H29" s="253" t="s">
        <v>83</v>
      </c>
      <c r="I29" s="220">
        <v>0.99</v>
      </c>
      <c r="J29" s="10">
        <v>29400000</v>
      </c>
      <c r="K29" s="43">
        <v>29403004</v>
      </c>
      <c r="L29" s="224">
        <v>29400000</v>
      </c>
      <c r="M29" s="42">
        <v>29403004</v>
      </c>
      <c r="N29" s="247">
        <v>29400000</v>
      </c>
      <c r="O29" s="42">
        <v>29403004</v>
      </c>
      <c r="P29" s="166">
        <v>29400000</v>
      </c>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row>
    <row r="30" spans="1:92" x14ac:dyDescent="0.2">
      <c r="A30" s="244" t="s">
        <v>84</v>
      </c>
      <c r="B30" s="218" t="s">
        <v>58</v>
      </c>
      <c r="C30" s="219" t="s">
        <v>85</v>
      </c>
      <c r="D30" s="38">
        <v>326778</v>
      </c>
      <c r="E30" s="255" t="s">
        <v>22</v>
      </c>
      <c r="F30" s="220">
        <v>1</v>
      </c>
      <c r="G30" s="10">
        <v>326778</v>
      </c>
      <c r="H30" s="253" t="s">
        <v>83</v>
      </c>
      <c r="I30" s="220">
        <v>0.99</v>
      </c>
      <c r="J30" s="10">
        <v>326777.96999999997</v>
      </c>
      <c r="K30" s="43">
        <v>326778</v>
      </c>
      <c r="L30" s="224">
        <v>326777.96999999997</v>
      </c>
      <c r="M30" s="42">
        <v>326778</v>
      </c>
      <c r="N30" s="247">
        <v>326777.96999999997</v>
      </c>
      <c r="O30" s="42">
        <v>326778</v>
      </c>
      <c r="P30" s="166">
        <v>326777.96999999997</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row>
    <row r="31" spans="1:92" x14ac:dyDescent="0.2">
      <c r="A31" s="244" t="s">
        <v>123</v>
      </c>
      <c r="B31" s="218" t="s">
        <v>58</v>
      </c>
      <c r="C31" s="219" t="s">
        <v>177</v>
      </c>
      <c r="D31" s="38">
        <v>192075</v>
      </c>
      <c r="E31" s="255" t="s">
        <v>83</v>
      </c>
      <c r="F31" s="220">
        <v>0.9932434827687846</v>
      </c>
      <c r="G31" s="10">
        <v>192074.14</v>
      </c>
      <c r="H31" s="253" t="s">
        <v>83</v>
      </c>
      <c r="I31" s="220">
        <v>0.99</v>
      </c>
      <c r="J31" s="10">
        <v>192074.14</v>
      </c>
      <c r="K31" s="43">
        <v>192074.14</v>
      </c>
      <c r="L31" s="224">
        <v>192074.14</v>
      </c>
      <c r="M31" s="42" t="s">
        <v>27</v>
      </c>
      <c r="N31" s="247" t="s">
        <v>27</v>
      </c>
      <c r="O31" s="42" t="s">
        <v>27</v>
      </c>
      <c r="P31" s="166" t="s">
        <v>27</v>
      </c>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row>
    <row r="32" spans="1:92" x14ac:dyDescent="0.2">
      <c r="A32" s="244" t="s">
        <v>36</v>
      </c>
      <c r="B32" s="218" t="s">
        <v>32</v>
      </c>
      <c r="C32" s="219" t="s">
        <v>37</v>
      </c>
      <c r="D32" s="38">
        <v>31357060</v>
      </c>
      <c r="E32" s="255" t="s">
        <v>22</v>
      </c>
      <c r="F32" s="220">
        <v>1</v>
      </c>
      <c r="G32" s="10">
        <v>31357060</v>
      </c>
      <c r="H32" s="253" t="s">
        <v>83</v>
      </c>
      <c r="I32" s="220">
        <v>0.98469723787880625</v>
      </c>
      <c r="J32" s="10">
        <v>30877210.370000001</v>
      </c>
      <c r="K32" s="43">
        <v>31357060</v>
      </c>
      <c r="L32" s="224">
        <v>30877210.370000001</v>
      </c>
      <c r="M32" s="42">
        <v>31357060</v>
      </c>
      <c r="N32" s="247">
        <v>30877210.370000001</v>
      </c>
      <c r="O32" s="42">
        <v>31357060</v>
      </c>
      <c r="P32" s="166">
        <v>30877210.370000001</v>
      </c>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row>
    <row r="33" spans="1:92" x14ac:dyDescent="0.2">
      <c r="A33" s="244" t="s">
        <v>40</v>
      </c>
      <c r="B33" s="218" t="s">
        <v>58</v>
      </c>
      <c r="C33" s="219" t="s">
        <v>141</v>
      </c>
      <c r="D33" s="38">
        <v>391634</v>
      </c>
      <c r="E33" s="255" t="s">
        <v>22</v>
      </c>
      <c r="F33" s="220">
        <v>1</v>
      </c>
      <c r="G33" s="10">
        <v>391634</v>
      </c>
      <c r="H33" s="253" t="s">
        <v>83</v>
      </c>
      <c r="I33" s="220">
        <v>0.98347074053835981</v>
      </c>
      <c r="J33" s="10">
        <v>385160.58</v>
      </c>
      <c r="K33" s="43">
        <v>391634</v>
      </c>
      <c r="L33" s="224">
        <v>385160.58</v>
      </c>
      <c r="M33" s="42">
        <v>391634</v>
      </c>
      <c r="N33" s="247">
        <v>385160.58</v>
      </c>
      <c r="O33" s="42">
        <v>391634</v>
      </c>
      <c r="P33" s="166">
        <v>376587.02</v>
      </c>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row>
    <row r="34" spans="1:92" x14ac:dyDescent="0.2">
      <c r="A34" s="244" t="s">
        <v>110</v>
      </c>
      <c r="B34" s="218" t="s">
        <v>20</v>
      </c>
      <c r="C34" s="219" t="s">
        <v>112</v>
      </c>
      <c r="D34" s="38">
        <v>3053944</v>
      </c>
      <c r="E34" s="255" t="s">
        <v>22</v>
      </c>
      <c r="F34" s="220">
        <v>1</v>
      </c>
      <c r="G34" s="10">
        <v>3053944</v>
      </c>
      <c r="H34" s="253" t="s">
        <v>83</v>
      </c>
      <c r="I34" s="220">
        <v>0.98153535559263683</v>
      </c>
      <c r="J34" s="10">
        <v>2997554.01</v>
      </c>
      <c r="K34" s="43">
        <v>3053944</v>
      </c>
      <c r="L34" s="224">
        <v>2997554.01</v>
      </c>
      <c r="M34" s="42">
        <v>3053944</v>
      </c>
      <c r="N34" s="247">
        <v>2997554.01</v>
      </c>
      <c r="O34" s="42">
        <v>3053944</v>
      </c>
      <c r="P34" s="166">
        <v>2976545.5</v>
      </c>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row>
    <row r="35" spans="1:92" x14ac:dyDescent="0.2">
      <c r="A35" s="244" t="s">
        <v>102</v>
      </c>
      <c r="B35" s="218" t="s">
        <v>58</v>
      </c>
      <c r="C35" s="219" t="s">
        <v>103</v>
      </c>
      <c r="D35" s="38">
        <v>8473531</v>
      </c>
      <c r="E35" s="255" t="s">
        <v>22</v>
      </c>
      <c r="F35" s="220">
        <v>1</v>
      </c>
      <c r="G35" s="10">
        <v>8473531</v>
      </c>
      <c r="H35" s="253" t="s">
        <v>83</v>
      </c>
      <c r="I35" s="220">
        <v>0.97520434869477679</v>
      </c>
      <c r="J35" s="10">
        <v>8263424.2800000003</v>
      </c>
      <c r="K35" s="43">
        <v>8473531</v>
      </c>
      <c r="L35" s="224">
        <v>8263424.2800000003</v>
      </c>
      <c r="M35" s="42">
        <v>8473531</v>
      </c>
      <c r="N35" s="247">
        <v>8263424.2800000003</v>
      </c>
      <c r="O35" s="42">
        <v>8473531</v>
      </c>
      <c r="P35" s="166">
        <v>8225111.1399999997</v>
      </c>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row>
    <row r="36" spans="1:92" x14ac:dyDescent="0.2">
      <c r="A36" s="244" t="s">
        <v>135</v>
      </c>
      <c r="B36" s="218" t="s">
        <v>32</v>
      </c>
      <c r="C36" s="219" t="s">
        <v>158</v>
      </c>
      <c r="D36" s="38">
        <v>250000</v>
      </c>
      <c r="E36" s="255" t="s">
        <v>22</v>
      </c>
      <c r="F36" s="220">
        <v>1</v>
      </c>
      <c r="G36" s="10">
        <v>250000</v>
      </c>
      <c r="H36" s="253" t="s">
        <v>83</v>
      </c>
      <c r="I36" s="220">
        <v>0.97475487999999999</v>
      </c>
      <c r="J36" s="10">
        <v>243688.72</v>
      </c>
      <c r="K36" s="43">
        <v>250000</v>
      </c>
      <c r="L36" s="224">
        <v>243688.72</v>
      </c>
      <c r="M36" s="42" t="s">
        <v>27</v>
      </c>
      <c r="N36" s="247" t="s">
        <v>27</v>
      </c>
      <c r="O36" s="42">
        <v>250000</v>
      </c>
      <c r="P36" s="166">
        <v>243688.72</v>
      </c>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row>
    <row r="37" spans="1:92" x14ac:dyDescent="0.2">
      <c r="A37" s="244" t="s">
        <v>69</v>
      </c>
      <c r="B37" s="218" t="s">
        <v>58</v>
      </c>
      <c r="C37" s="219" t="s">
        <v>70</v>
      </c>
      <c r="D37" s="38">
        <v>1207830</v>
      </c>
      <c r="E37" s="255" t="s">
        <v>22</v>
      </c>
      <c r="F37" s="220">
        <v>1</v>
      </c>
      <c r="G37" s="10">
        <v>1207830</v>
      </c>
      <c r="H37" s="253" t="s">
        <v>83</v>
      </c>
      <c r="I37" s="220">
        <v>0.96348245200069549</v>
      </c>
      <c r="J37" s="10">
        <v>1163723.01</v>
      </c>
      <c r="K37" s="43">
        <v>1207830</v>
      </c>
      <c r="L37" s="224">
        <v>1163723.01</v>
      </c>
      <c r="M37" s="42">
        <v>1207830</v>
      </c>
      <c r="N37" s="247">
        <v>1163723.01</v>
      </c>
      <c r="O37" s="42">
        <v>1207830</v>
      </c>
      <c r="P37" s="166">
        <v>1163723.01</v>
      </c>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row>
    <row r="38" spans="1:92" x14ac:dyDescent="0.2">
      <c r="A38" s="244" t="s">
        <v>28</v>
      </c>
      <c r="B38" s="218" t="s">
        <v>58</v>
      </c>
      <c r="C38" s="219" t="s">
        <v>178</v>
      </c>
      <c r="D38" s="38">
        <v>4008639</v>
      </c>
      <c r="E38" s="255" t="s">
        <v>22</v>
      </c>
      <c r="F38" s="220">
        <v>1</v>
      </c>
      <c r="G38" s="10">
        <v>4008639</v>
      </c>
      <c r="H38" s="253" t="s">
        <v>83</v>
      </c>
      <c r="I38" s="220">
        <v>0.96292888184742997</v>
      </c>
      <c r="J38" s="10">
        <v>3860034.27</v>
      </c>
      <c r="K38" s="43">
        <v>4008639</v>
      </c>
      <c r="L38" s="224">
        <v>3860034.27</v>
      </c>
      <c r="M38" s="42">
        <v>4008639</v>
      </c>
      <c r="N38" s="247">
        <v>3860034.27</v>
      </c>
      <c r="O38" s="42">
        <v>4008639</v>
      </c>
      <c r="P38" s="166">
        <v>3860034.27</v>
      </c>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row>
    <row r="39" spans="1:92" x14ac:dyDescent="0.2">
      <c r="A39" s="244" t="s">
        <v>19</v>
      </c>
      <c r="B39" s="218" t="s">
        <v>32</v>
      </c>
      <c r="C39" s="219" t="s">
        <v>122</v>
      </c>
      <c r="D39" s="38">
        <v>741328</v>
      </c>
      <c r="E39" s="255" t="s">
        <v>22</v>
      </c>
      <c r="F39" s="220">
        <v>1</v>
      </c>
      <c r="G39" s="10">
        <v>741328</v>
      </c>
      <c r="H39" s="253" t="s">
        <v>83</v>
      </c>
      <c r="I39" s="220">
        <v>0.95859784063194708</v>
      </c>
      <c r="J39" s="10">
        <v>710635.42</v>
      </c>
      <c r="K39" s="43">
        <v>741328</v>
      </c>
      <c r="L39" s="224">
        <v>710635.42</v>
      </c>
      <c r="M39" s="42">
        <v>741328</v>
      </c>
      <c r="N39" s="247">
        <v>710635.42</v>
      </c>
      <c r="O39" s="42">
        <v>741328</v>
      </c>
      <c r="P39" s="166">
        <v>710635.42</v>
      </c>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row>
    <row r="40" spans="1:92" ht="15" customHeight="1" x14ac:dyDescent="0.2">
      <c r="A40" s="244" t="s">
        <v>44</v>
      </c>
      <c r="B40" s="218" t="s">
        <v>32</v>
      </c>
      <c r="C40" s="219" t="s">
        <v>45</v>
      </c>
      <c r="D40" s="38">
        <v>760399</v>
      </c>
      <c r="E40" s="255" t="s">
        <v>22</v>
      </c>
      <c r="F40" s="220">
        <v>1</v>
      </c>
      <c r="G40" s="10">
        <v>760399</v>
      </c>
      <c r="H40" s="253" t="s">
        <v>83</v>
      </c>
      <c r="I40" s="220">
        <v>0.95583149109875221</v>
      </c>
      <c r="J40" s="10">
        <v>726813.31</v>
      </c>
      <c r="K40" s="43">
        <v>760399</v>
      </c>
      <c r="L40" s="224">
        <v>726813.31</v>
      </c>
      <c r="M40" s="42">
        <v>760399</v>
      </c>
      <c r="N40" s="247">
        <v>726813.31</v>
      </c>
      <c r="O40" s="42">
        <v>760399</v>
      </c>
      <c r="P40" s="166">
        <v>722911.77</v>
      </c>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1:92" x14ac:dyDescent="0.2">
      <c r="A41" s="244" t="s">
        <v>110</v>
      </c>
      <c r="B41" s="218" t="s">
        <v>32</v>
      </c>
      <c r="C41" s="219" t="s">
        <v>121</v>
      </c>
      <c r="D41" s="38">
        <v>1466492</v>
      </c>
      <c r="E41" s="255" t="s">
        <v>22</v>
      </c>
      <c r="F41" s="220">
        <v>1</v>
      </c>
      <c r="G41" s="10">
        <v>1466492</v>
      </c>
      <c r="H41" s="253" t="s">
        <v>83</v>
      </c>
      <c r="I41" s="220">
        <v>0.955333980683154</v>
      </c>
      <c r="J41" s="10">
        <v>1400989.64</v>
      </c>
      <c r="K41" s="43">
        <v>1466492</v>
      </c>
      <c r="L41" s="224">
        <v>1400989.64</v>
      </c>
      <c r="M41" s="42">
        <v>1466492</v>
      </c>
      <c r="N41" s="247">
        <v>1400989.64</v>
      </c>
      <c r="O41" s="42">
        <v>1466492</v>
      </c>
      <c r="P41" s="166">
        <v>1400989.64</v>
      </c>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1:92" x14ac:dyDescent="0.2">
      <c r="A42" s="244" t="s">
        <v>110</v>
      </c>
      <c r="B42" s="218" t="s">
        <v>58</v>
      </c>
      <c r="C42" s="219" t="s">
        <v>111</v>
      </c>
      <c r="D42" s="38">
        <v>1312598</v>
      </c>
      <c r="E42" s="255" t="s">
        <v>22</v>
      </c>
      <c r="F42" s="220">
        <v>1</v>
      </c>
      <c r="G42" s="10">
        <v>1312598</v>
      </c>
      <c r="H42" s="253" t="s">
        <v>83</v>
      </c>
      <c r="I42" s="220">
        <v>0.95174153853655119</v>
      </c>
      <c r="J42" s="10">
        <v>1249254.04</v>
      </c>
      <c r="K42" s="43">
        <v>1312598</v>
      </c>
      <c r="L42" s="224">
        <v>1249254.04</v>
      </c>
      <c r="M42" s="42">
        <v>1312598</v>
      </c>
      <c r="N42" s="247">
        <v>1249254.04</v>
      </c>
      <c r="O42" s="42">
        <v>1312598</v>
      </c>
      <c r="P42" s="166">
        <v>1238479.22</v>
      </c>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row>
    <row r="43" spans="1:92" x14ac:dyDescent="0.2">
      <c r="A43" s="244" t="s">
        <v>81</v>
      </c>
      <c r="B43" s="218" t="s">
        <v>32</v>
      </c>
      <c r="C43" s="219" t="s">
        <v>82</v>
      </c>
      <c r="D43" s="38">
        <v>5105688</v>
      </c>
      <c r="E43" s="255" t="s">
        <v>22</v>
      </c>
      <c r="F43" s="220">
        <v>1</v>
      </c>
      <c r="G43" s="10">
        <v>5105688</v>
      </c>
      <c r="H43" s="253" t="s">
        <v>83</v>
      </c>
      <c r="I43" s="220">
        <v>0.95</v>
      </c>
      <c r="J43" s="10">
        <v>4850403.5999999996</v>
      </c>
      <c r="K43" s="43">
        <v>5105688</v>
      </c>
      <c r="L43" s="224">
        <v>4850403.5999999996</v>
      </c>
      <c r="M43" s="42">
        <v>5105688</v>
      </c>
      <c r="N43" s="247">
        <v>4850403.5999999996</v>
      </c>
      <c r="O43" s="42">
        <v>5105688</v>
      </c>
      <c r="P43" s="166">
        <v>4850403.5999999996</v>
      </c>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1:92" x14ac:dyDescent="0.2">
      <c r="A44" s="244" t="s">
        <v>113</v>
      </c>
      <c r="B44" s="218" t="s">
        <v>58</v>
      </c>
      <c r="C44" s="219" t="s">
        <v>114</v>
      </c>
      <c r="D44" s="38">
        <v>2424178</v>
      </c>
      <c r="E44" s="255" t="s">
        <v>22</v>
      </c>
      <c r="F44" s="220">
        <v>1</v>
      </c>
      <c r="G44" s="10">
        <v>2424178</v>
      </c>
      <c r="H44" s="253" t="s">
        <v>83</v>
      </c>
      <c r="I44" s="220">
        <v>0.94943804869114401</v>
      </c>
      <c r="J44" s="10">
        <v>2301606.83</v>
      </c>
      <c r="K44" s="43">
        <v>2424178</v>
      </c>
      <c r="L44" s="224">
        <v>2301606.83</v>
      </c>
      <c r="M44" s="42">
        <v>2424178</v>
      </c>
      <c r="N44" s="247">
        <v>2301606.83</v>
      </c>
      <c r="O44" s="42">
        <v>2424178</v>
      </c>
      <c r="P44" s="166">
        <v>683005.43</v>
      </c>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1:92" x14ac:dyDescent="0.2">
      <c r="A45" s="244" t="s">
        <v>23</v>
      </c>
      <c r="B45" s="218" t="s">
        <v>20</v>
      </c>
      <c r="C45" s="219" t="s">
        <v>24</v>
      </c>
      <c r="D45" s="38">
        <v>2911171</v>
      </c>
      <c r="E45" s="255" t="s">
        <v>22</v>
      </c>
      <c r="F45" s="220">
        <v>1</v>
      </c>
      <c r="G45" s="10">
        <v>2911171</v>
      </c>
      <c r="H45" s="253" t="s">
        <v>83</v>
      </c>
      <c r="I45" s="220">
        <v>0.94843262728297306</v>
      </c>
      <c r="J45" s="10">
        <v>2761049.56</v>
      </c>
      <c r="K45" s="43">
        <v>2911171</v>
      </c>
      <c r="L45" s="224">
        <v>2761049.56</v>
      </c>
      <c r="M45" s="42">
        <v>2911171</v>
      </c>
      <c r="N45" s="247">
        <v>2761049.56</v>
      </c>
      <c r="O45" s="42">
        <v>2911171</v>
      </c>
      <c r="P45" s="166">
        <v>2761234.57</v>
      </c>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1:92" ht="16.5" customHeight="1" x14ac:dyDescent="0.2">
      <c r="A46" s="244" t="s">
        <v>28</v>
      </c>
      <c r="B46" s="218" t="s">
        <v>20</v>
      </c>
      <c r="C46" s="219" t="s">
        <v>29</v>
      </c>
      <c r="D46" s="38">
        <v>9326658</v>
      </c>
      <c r="E46" s="255" t="s">
        <v>22</v>
      </c>
      <c r="F46" s="220">
        <v>1</v>
      </c>
      <c r="G46" s="10">
        <v>9326658</v>
      </c>
      <c r="H46" s="253" t="s">
        <v>83</v>
      </c>
      <c r="I46" s="220">
        <v>0.94788498195173454</v>
      </c>
      <c r="J46" s="10">
        <v>8840599.0500000007</v>
      </c>
      <c r="K46" s="43">
        <v>9326658</v>
      </c>
      <c r="L46" s="224">
        <v>8840599.0500000007</v>
      </c>
      <c r="M46" s="42">
        <v>9326658</v>
      </c>
      <c r="N46" s="247">
        <v>8840599.0500000007</v>
      </c>
      <c r="O46" s="42">
        <v>9326658</v>
      </c>
      <c r="P46" s="166">
        <v>8802196.8900000006</v>
      </c>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row>
    <row r="47" spans="1:92" x14ac:dyDescent="0.2">
      <c r="A47" s="244" t="s">
        <v>30</v>
      </c>
      <c r="B47" s="218" t="s">
        <v>20</v>
      </c>
      <c r="C47" s="219" t="s">
        <v>31</v>
      </c>
      <c r="D47" s="38">
        <v>11266278</v>
      </c>
      <c r="E47" s="255" t="s">
        <v>22</v>
      </c>
      <c r="F47" s="220">
        <v>1</v>
      </c>
      <c r="G47" s="10">
        <v>11266278</v>
      </c>
      <c r="H47" s="253" t="s">
        <v>83</v>
      </c>
      <c r="I47" s="220">
        <v>0.94502687577920585</v>
      </c>
      <c r="J47" s="10">
        <v>10646935.5</v>
      </c>
      <c r="K47" s="43">
        <v>11266278</v>
      </c>
      <c r="L47" s="224">
        <v>10646935.5</v>
      </c>
      <c r="M47" s="42">
        <v>11266278</v>
      </c>
      <c r="N47" s="247">
        <v>10646935.5</v>
      </c>
      <c r="O47" s="42">
        <v>11266278</v>
      </c>
      <c r="P47" s="166">
        <v>9773987.3100000005</v>
      </c>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row>
    <row r="48" spans="1:92" x14ac:dyDescent="0.2">
      <c r="A48" s="244" t="s">
        <v>135</v>
      </c>
      <c r="B48" s="218" t="s">
        <v>58</v>
      </c>
      <c r="C48" s="219" t="s">
        <v>136</v>
      </c>
      <c r="D48" s="38">
        <v>203550</v>
      </c>
      <c r="E48" s="255" t="s">
        <v>22</v>
      </c>
      <c r="F48" s="220">
        <v>1</v>
      </c>
      <c r="G48" s="10">
        <v>203550</v>
      </c>
      <c r="H48" s="253" t="s">
        <v>83</v>
      </c>
      <c r="I48" s="220">
        <v>0.9447383935151068</v>
      </c>
      <c r="J48" s="10">
        <v>192301.5</v>
      </c>
      <c r="K48" s="43">
        <v>203550</v>
      </c>
      <c r="L48" s="224">
        <v>192301.5</v>
      </c>
      <c r="M48" s="42" t="s">
        <v>27</v>
      </c>
      <c r="N48" s="247" t="s">
        <v>27</v>
      </c>
      <c r="O48" s="42">
        <v>203550</v>
      </c>
      <c r="P48" s="166">
        <v>192301.5</v>
      </c>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row>
    <row r="49" spans="1:92" x14ac:dyDescent="0.2">
      <c r="A49" s="244" t="s">
        <v>38</v>
      </c>
      <c r="B49" s="218" t="s">
        <v>58</v>
      </c>
      <c r="C49" s="219" t="s">
        <v>65</v>
      </c>
      <c r="D49" s="38">
        <v>515860</v>
      </c>
      <c r="E49" s="255" t="s">
        <v>22</v>
      </c>
      <c r="F49" s="220">
        <v>1</v>
      </c>
      <c r="G49" s="10">
        <v>515860</v>
      </c>
      <c r="H49" s="253" t="s">
        <v>83</v>
      </c>
      <c r="I49" s="220">
        <v>0.94221971077424116</v>
      </c>
      <c r="J49" s="10">
        <v>486053.46</v>
      </c>
      <c r="K49" s="43">
        <v>515860</v>
      </c>
      <c r="L49" s="224">
        <v>486053.46</v>
      </c>
      <c r="M49" s="42">
        <v>515860</v>
      </c>
      <c r="N49" s="247">
        <v>486053.46</v>
      </c>
      <c r="O49" s="42">
        <v>515860</v>
      </c>
      <c r="P49" s="166">
        <v>485993.86</v>
      </c>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row>
    <row r="50" spans="1:92" x14ac:dyDescent="0.2">
      <c r="A50" s="244" t="s">
        <v>28</v>
      </c>
      <c r="B50" s="218" t="s">
        <v>32</v>
      </c>
      <c r="C50" s="219" t="s">
        <v>104</v>
      </c>
      <c r="D50" s="38">
        <v>4478625</v>
      </c>
      <c r="E50" s="255" t="s">
        <v>22</v>
      </c>
      <c r="F50" s="220">
        <v>1</v>
      </c>
      <c r="G50" s="10">
        <v>4478625</v>
      </c>
      <c r="H50" s="253" t="s">
        <v>83</v>
      </c>
      <c r="I50" s="220">
        <v>0.9381710458008875</v>
      </c>
      <c r="J50" s="10">
        <v>4201716.3</v>
      </c>
      <c r="K50" s="43">
        <v>4478625</v>
      </c>
      <c r="L50" s="224">
        <v>4201716.3</v>
      </c>
      <c r="M50" s="42">
        <v>4478625</v>
      </c>
      <c r="N50" s="247">
        <v>4201716.3</v>
      </c>
      <c r="O50" s="42">
        <v>4478625</v>
      </c>
      <c r="P50" s="166">
        <v>4198933.8099999996</v>
      </c>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row>
    <row r="51" spans="1:92" x14ac:dyDescent="0.2">
      <c r="A51" s="244" t="s">
        <v>23</v>
      </c>
      <c r="B51" s="218" t="s">
        <v>32</v>
      </c>
      <c r="C51" s="219" t="s">
        <v>33</v>
      </c>
      <c r="D51" s="38">
        <v>1397933</v>
      </c>
      <c r="E51" s="255" t="s">
        <v>22</v>
      </c>
      <c r="F51" s="220">
        <v>1</v>
      </c>
      <c r="G51" s="10">
        <v>1397933</v>
      </c>
      <c r="H51" s="253" t="s">
        <v>83</v>
      </c>
      <c r="I51" s="220">
        <v>0.93687605199963087</v>
      </c>
      <c r="J51" s="10">
        <v>1309689.95</v>
      </c>
      <c r="K51" s="43">
        <v>1397933</v>
      </c>
      <c r="L51" s="224">
        <v>1309689.95</v>
      </c>
      <c r="M51" s="42">
        <v>1397933</v>
      </c>
      <c r="N51" s="247">
        <v>1309689.95</v>
      </c>
      <c r="O51" s="42">
        <v>1397933</v>
      </c>
      <c r="P51" s="166">
        <v>1282838.23</v>
      </c>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row>
    <row r="52" spans="1:92" x14ac:dyDescent="0.2">
      <c r="A52" s="244" t="s">
        <v>48</v>
      </c>
      <c r="B52" s="218" t="s">
        <v>32</v>
      </c>
      <c r="C52" s="219" t="s">
        <v>49</v>
      </c>
      <c r="D52" s="38">
        <v>1004973</v>
      </c>
      <c r="E52" s="255" t="s">
        <v>22</v>
      </c>
      <c r="F52" s="220">
        <v>1</v>
      </c>
      <c r="G52" s="10">
        <v>1004973</v>
      </c>
      <c r="H52" s="253" t="s">
        <v>83</v>
      </c>
      <c r="I52" s="220">
        <v>0.93259055715924699</v>
      </c>
      <c r="J52" s="10">
        <v>937228.33</v>
      </c>
      <c r="K52" s="43">
        <v>1004973</v>
      </c>
      <c r="L52" s="224">
        <v>937228.33</v>
      </c>
      <c r="M52" s="42">
        <v>1004973</v>
      </c>
      <c r="N52" s="247">
        <v>937228.33</v>
      </c>
      <c r="O52" s="42">
        <v>1004973</v>
      </c>
      <c r="P52" s="166">
        <v>898137.42</v>
      </c>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row>
    <row r="53" spans="1:92" x14ac:dyDescent="0.2">
      <c r="A53" s="244" t="s">
        <v>25</v>
      </c>
      <c r="B53" s="218" t="s">
        <v>20</v>
      </c>
      <c r="C53" s="219" t="s">
        <v>26</v>
      </c>
      <c r="D53" s="38">
        <v>6454953</v>
      </c>
      <c r="E53" s="255" t="s">
        <v>22</v>
      </c>
      <c r="F53" s="220">
        <v>1</v>
      </c>
      <c r="G53" s="10">
        <v>6454953</v>
      </c>
      <c r="H53" s="253" t="s">
        <v>83</v>
      </c>
      <c r="I53" s="220">
        <v>0.9310908212654686</v>
      </c>
      <c r="J53" s="10">
        <v>6010147.4900000002</v>
      </c>
      <c r="K53" s="43">
        <v>6454953</v>
      </c>
      <c r="L53" s="224">
        <v>6010147.4900000002</v>
      </c>
      <c r="M53" s="42">
        <v>6454953</v>
      </c>
      <c r="N53" s="247">
        <v>6010147.4900000002</v>
      </c>
      <c r="O53" s="42">
        <v>6454953</v>
      </c>
      <c r="P53" s="166">
        <v>6010147.4900000002</v>
      </c>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row>
    <row r="54" spans="1:92" x14ac:dyDescent="0.2">
      <c r="A54" s="244" t="s">
        <v>46</v>
      </c>
      <c r="B54" s="218" t="s">
        <v>58</v>
      </c>
      <c r="C54" s="219" t="s">
        <v>155</v>
      </c>
      <c r="D54" s="38">
        <v>307820</v>
      </c>
      <c r="E54" s="255" t="s">
        <v>83</v>
      </c>
      <c r="F54" s="220">
        <v>0.9932434827687846</v>
      </c>
      <c r="G54" s="10">
        <v>307819.59999999998</v>
      </c>
      <c r="H54" s="253" t="s">
        <v>83</v>
      </c>
      <c r="I54" s="220">
        <v>0.92424939899941527</v>
      </c>
      <c r="J54" s="10">
        <v>284502.45</v>
      </c>
      <c r="K54" s="43">
        <v>307819.59999999998</v>
      </c>
      <c r="L54" s="224">
        <v>284502.45</v>
      </c>
      <c r="M54" s="42">
        <v>307819.59999999998</v>
      </c>
      <c r="N54" s="247">
        <v>284502.45</v>
      </c>
      <c r="O54" s="42">
        <v>307819.59999999998</v>
      </c>
      <c r="P54" s="166">
        <v>284502.45</v>
      </c>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row>
    <row r="55" spans="1:92" x14ac:dyDescent="0.2">
      <c r="A55" s="244" t="s">
        <v>91</v>
      </c>
      <c r="B55" s="218" t="s">
        <v>58</v>
      </c>
      <c r="C55" s="219" t="s">
        <v>92</v>
      </c>
      <c r="D55" s="38">
        <v>959379</v>
      </c>
      <c r="E55" s="255" t="s">
        <v>22</v>
      </c>
      <c r="F55" s="220">
        <v>1</v>
      </c>
      <c r="G55" s="10">
        <v>959379</v>
      </c>
      <c r="H55" s="253" t="s">
        <v>83</v>
      </c>
      <c r="I55" s="220">
        <v>0.92000033354909794</v>
      </c>
      <c r="J55" s="10">
        <v>882629</v>
      </c>
      <c r="K55" s="43">
        <v>959379</v>
      </c>
      <c r="L55" s="224">
        <v>882629</v>
      </c>
      <c r="M55" s="42">
        <v>959379</v>
      </c>
      <c r="N55" s="247">
        <v>882629</v>
      </c>
      <c r="O55" s="42">
        <v>959379</v>
      </c>
      <c r="P55" s="166">
        <v>882629</v>
      </c>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row>
    <row r="56" spans="1:92" x14ac:dyDescent="0.2">
      <c r="A56" s="244" t="s">
        <v>108</v>
      </c>
      <c r="B56" s="218" t="s">
        <v>32</v>
      </c>
      <c r="C56" s="219" t="s">
        <v>109</v>
      </c>
      <c r="D56" s="38">
        <v>250000</v>
      </c>
      <c r="E56" s="255" t="s">
        <v>22</v>
      </c>
      <c r="F56" s="220">
        <v>1</v>
      </c>
      <c r="G56" s="10">
        <v>250000</v>
      </c>
      <c r="H56" s="253" t="s">
        <v>83</v>
      </c>
      <c r="I56" s="220">
        <v>0.92</v>
      </c>
      <c r="J56" s="10">
        <v>230000</v>
      </c>
      <c r="K56" s="43">
        <v>250000</v>
      </c>
      <c r="L56" s="224">
        <v>230000</v>
      </c>
      <c r="M56" s="42">
        <v>250000</v>
      </c>
      <c r="N56" s="247">
        <v>230000</v>
      </c>
      <c r="O56" s="42">
        <v>250000</v>
      </c>
      <c r="P56" s="166">
        <v>230000</v>
      </c>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row>
    <row r="57" spans="1:92" x14ac:dyDescent="0.2">
      <c r="A57" s="244" t="s">
        <v>94</v>
      </c>
      <c r="B57" s="218" t="s">
        <v>20</v>
      </c>
      <c r="C57" s="219" t="s">
        <v>139</v>
      </c>
      <c r="D57" s="38">
        <v>3981386</v>
      </c>
      <c r="E57" s="255" t="s">
        <v>22</v>
      </c>
      <c r="F57" s="220">
        <v>1</v>
      </c>
      <c r="G57" s="10">
        <v>3981386</v>
      </c>
      <c r="H57" s="253" t="s">
        <v>83</v>
      </c>
      <c r="I57" s="220">
        <v>0.91999999497662377</v>
      </c>
      <c r="J57" s="10">
        <v>3662875.1</v>
      </c>
      <c r="K57" s="43">
        <v>3981386</v>
      </c>
      <c r="L57" s="224">
        <v>3662875.1</v>
      </c>
      <c r="M57" s="42">
        <v>3981386</v>
      </c>
      <c r="N57" s="247">
        <v>3662875.1</v>
      </c>
      <c r="O57" s="42">
        <v>3981386</v>
      </c>
      <c r="P57" s="166">
        <v>3662875.1</v>
      </c>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row>
    <row r="58" spans="1:92" x14ac:dyDescent="0.2">
      <c r="A58" s="244" t="s">
        <v>94</v>
      </c>
      <c r="B58" s="218" t="s">
        <v>20</v>
      </c>
      <c r="C58" s="219" t="s">
        <v>117</v>
      </c>
      <c r="D58" s="38">
        <v>3981386</v>
      </c>
      <c r="E58" s="255" t="s">
        <v>83</v>
      </c>
      <c r="F58" s="220">
        <v>0.9932434827687846</v>
      </c>
      <c r="G58" s="10">
        <v>3981086</v>
      </c>
      <c r="H58" s="253" t="s">
        <v>83</v>
      </c>
      <c r="I58" s="220">
        <v>0.91992464935577711</v>
      </c>
      <c r="J58" s="10">
        <v>3662575.12</v>
      </c>
      <c r="K58" s="40">
        <v>3981086</v>
      </c>
      <c r="L58" s="246">
        <v>3662575.12</v>
      </c>
      <c r="M58" s="42">
        <v>3981086</v>
      </c>
      <c r="N58" s="247">
        <v>3662575.12</v>
      </c>
      <c r="O58" s="42">
        <v>3856086</v>
      </c>
      <c r="P58" s="166">
        <v>3662875.12</v>
      </c>
    </row>
    <row r="59" spans="1:92" x14ac:dyDescent="0.2">
      <c r="A59" s="244" t="s">
        <v>34</v>
      </c>
      <c r="B59" s="218" t="s">
        <v>32</v>
      </c>
      <c r="C59" s="219" t="s">
        <v>35</v>
      </c>
      <c r="D59" s="38">
        <v>948677</v>
      </c>
      <c r="E59" s="255" t="s">
        <v>22</v>
      </c>
      <c r="F59" s="220">
        <v>1</v>
      </c>
      <c r="G59" s="10">
        <v>948677</v>
      </c>
      <c r="H59" s="253" t="s">
        <v>83</v>
      </c>
      <c r="I59" s="220">
        <v>0.91918699409809668</v>
      </c>
      <c r="J59" s="10">
        <v>872011.56</v>
      </c>
      <c r="K59" s="43">
        <v>948677</v>
      </c>
      <c r="L59" s="224">
        <v>872011.56</v>
      </c>
      <c r="M59" s="42">
        <v>948677</v>
      </c>
      <c r="N59" s="247">
        <v>872011.56</v>
      </c>
      <c r="O59" s="42">
        <v>948677</v>
      </c>
      <c r="P59" s="166">
        <v>851956.4</v>
      </c>
    </row>
    <row r="60" spans="1:92" x14ac:dyDescent="0.2">
      <c r="A60" s="244" t="s">
        <v>52</v>
      </c>
      <c r="B60" s="218" t="s">
        <v>58</v>
      </c>
      <c r="C60" s="219" t="s">
        <v>179</v>
      </c>
      <c r="D60" s="38">
        <v>406102</v>
      </c>
      <c r="E60" s="255" t="s">
        <v>83</v>
      </c>
      <c r="F60" s="220">
        <v>0.91912142762163196</v>
      </c>
      <c r="G60" s="10">
        <v>373257.05</v>
      </c>
      <c r="H60" s="253" t="s">
        <v>83</v>
      </c>
      <c r="I60" s="220">
        <v>0.91912142762163196</v>
      </c>
      <c r="J60" s="10">
        <v>373257.05</v>
      </c>
      <c r="K60" s="43">
        <v>373257.05</v>
      </c>
      <c r="L60" s="224">
        <v>373257.05</v>
      </c>
      <c r="M60" s="42" t="s">
        <v>27</v>
      </c>
      <c r="N60" s="247" t="s">
        <v>27</v>
      </c>
      <c r="O60" s="42" t="s">
        <v>27</v>
      </c>
      <c r="P60" s="166" t="s">
        <v>27</v>
      </c>
    </row>
    <row r="61" spans="1:92" x14ac:dyDescent="0.2">
      <c r="A61" s="244" t="s">
        <v>71</v>
      </c>
      <c r="B61" s="218" t="s">
        <v>58</v>
      </c>
      <c r="C61" s="219" t="s">
        <v>72</v>
      </c>
      <c r="D61" s="38">
        <v>410645</v>
      </c>
      <c r="E61" s="255" t="s">
        <v>22</v>
      </c>
      <c r="F61" s="220">
        <v>1</v>
      </c>
      <c r="G61" s="10">
        <v>410645</v>
      </c>
      <c r="H61" s="253" t="s">
        <v>83</v>
      </c>
      <c r="I61" s="220">
        <v>0.90959897234837883</v>
      </c>
      <c r="J61" s="10">
        <v>373522.27</v>
      </c>
      <c r="K61" s="43">
        <v>410645</v>
      </c>
      <c r="L61" s="224">
        <v>373522.27</v>
      </c>
      <c r="M61" s="42">
        <v>410645</v>
      </c>
      <c r="N61" s="247">
        <v>373522.27</v>
      </c>
      <c r="O61" s="42">
        <v>410645</v>
      </c>
      <c r="P61" s="166">
        <v>373522.27</v>
      </c>
    </row>
    <row r="62" spans="1:92" x14ac:dyDescent="0.2">
      <c r="A62" s="244" t="s">
        <v>81</v>
      </c>
      <c r="B62" s="218" t="s">
        <v>58</v>
      </c>
      <c r="C62" s="219" t="s">
        <v>86</v>
      </c>
      <c r="D62" s="38">
        <v>4569898</v>
      </c>
      <c r="E62" s="255" t="s">
        <v>22</v>
      </c>
      <c r="F62" s="220">
        <v>1</v>
      </c>
      <c r="G62" s="10">
        <v>4569898</v>
      </c>
      <c r="H62" s="253" t="s">
        <v>83</v>
      </c>
      <c r="I62" s="220">
        <v>0.90484979752283312</v>
      </c>
      <c r="J62" s="10">
        <v>4135071.28</v>
      </c>
      <c r="K62" s="43">
        <v>4569898</v>
      </c>
      <c r="L62" s="224">
        <v>4135071.28</v>
      </c>
      <c r="M62" s="42">
        <v>4569898</v>
      </c>
      <c r="N62" s="247">
        <v>4135071.28</v>
      </c>
      <c r="O62" s="42">
        <v>4569898</v>
      </c>
      <c r="P62" s="166">
        <v>3932694.83</v>
      </c>
    </row>
    <row r="63" spans="1:92" x14ac:dyDescent="0.2">
      <c r="A63" s="244" t="s">
        <v>123</v>
      </c>
      <c r="B63" s="218" t="s">
        <v>32</v>
      </c>
      <c r="C63" s="219" t="s">
        <v>124</v>
      </c>
      <c r="D63" s="38">
        <v>700487</v>
      </c>
      <c r="E63" s="255" t="s">
        <v>22</v>
      </c>
      <c r="F63" s="220">
        <v>1</v>
      </c>
      <c r="G63" s="10">
        <v>700487</v>
      </c>
      <c r="H63" s="253" t="s">
        <v>83</v>
      </c>
      <c r="I63" s="220">
        <v>0.86761577302648007</v>
      </c>
      <c r="J63" s="10">
        <v>607753.56999999995</v>
      </c>
      <c r="K63" s="43">
        <v>700487</v>
      </c>
      <c r="L63" s="224">
        <v>607753.56999999995</v>
      </c>
      <c r="M63" s="42">
        <v>700487</v>
      </c>
      <c r="N63" s="247">
        <v>607753.56999999995</v>
      </c>
      <c r="O63" s="42">
        <v>700487</v>
      </c>
      <c r="P63" s="166">
        <v>665922.54</v>
      </c>
    </row>
    <row r="64" spans="1:92" x14ac:dyDescent="0.2">
      <c r="A64" s="244" t="s">
        <v>100</v>
      </c>
      <c r="B64" s="218" t="s">
        <v>32</v>
      </c>
      <c r="C64" s="219" t="s">
        <v>101</v>
      </c>
      <c r="D64" s="38">
        <v>1762942</v>
      </c>
      <c r="E64" s="255" t="s">
        <v>22</v>
      </c>
      <c r="F64" s="220">
        <v>1</v>
      </c>
      <c r="G64" s="10">
        <v>1762942</v>
      </c>
      <c r="H64" s="253" t="s">
        <v>83</v>
      </c>
      <c r="I64" s="220">
        <v>0.85709135638041412</v>
      </c>
      <c r="J64" s="10">
        <v>1511002.35</v>
      </c>
      <c r="K64" s="43">
        <v>1762942</v>
      </c>
      <c r="L64" s="224">
        <v>1511002.35</v>
      </c>
      <c r="M64" s="42">
        <v>1762942</v>
      </c>
      <c r="N64" s="247">
        <v>1511002.35</v>
      </c>
      <c r="O64" s="42">
        <v>1762942</v>
      </c>
      <c r="P64" s="166">
        <v>1509945.05</v>
      </c>
    </row>
    <row r="65" spans="1:92" x14ac:dyDescent="0.2">
      <c r="A65" s="244" t="s">
        <v>66</v>
      </c>
      <c r="B65" s="218" t="s">
        <v>32</v>
      </c>
      <c r="C65" s="219" t="s">
        <v>126</v>
      </c>
      <c r="D65" s="38">
        <v>338893</v>
      </c>
      <c r="E65" s="255" t="s">
        <v>83</v>
      </c>
      <c r="F65" s="220">
        <v>0.9932434827687846</v>
      </c>
      <c r="G65" s="10">
        <v>337928.21</v>
      </c>
      <c r="H65" s="253" t="s">
        <v>83</v>
      </c>
      <c r="I65" s="220">
        <v>0.85645720035527428</v>
      </c>
      <c r="J65" s="10">
        <v>290247.34999999998</v>
      </c>
      <c r="K65" s="43">
        <v>337928.21</v>
      </c>
      <c r="L65" s="224">
        <v>290247.34999999998</v>
      </c>
      <c r="M65" s="42">
        <v>337928.21</v>
      </c>
      <c r="N65" s="247">
        <v>290247.34999999998</v>
      </c>
      <c r="O65" s="42">
        <v>291212.14</v>
      </c>
      <c r="P65" s="166">
        <v>227774.14</v>
      </c>
    </row>
    <row r="66" spans="1:92" x14ac:dyDescent="0.2">
      <c r="A66" s="244" t="s">
        <v>149</v>
      </c>
      <c r="B66" s="218" t="s">
        <v>32</v>
      </c>
      <c r="C66" s="219" t="s">
        <v>150</v>
      </c>
      <c r="D66" s="38">
        <v>250000</v>
      </c>
      <c r="E66" s="255" t="s">
        <v>22</v>
      </c>
      <c r="F66" s="220">
        <v>1</v>
      </c>
      <c r="G66" s="10">
        <v>250000</v>
      </c>
      <c r="H66" s="253" t="s">
        <v>83</v>
      </c>
      <c r="I66" s="220">
        <v>0.84952435999999998</v>
      </c>
      <c r="J66" s="10">
        <v>212381.09</v>
      </c>
      <c r="K66" s="43">
        <v>250000</v>
      </c>
      <c r="L66" s="224">
        <v>212381.09</v>
      </c>
      <c r="M66" s="42" t="s">
        <v>27</v>
      </c>
      <c r="N66" s="247" t="s">
        <v>27</v>
      </c>
      <c r="O66" s="42">
        <v>250000</v>
      </c>
      <c r="P66" s="166">
        <v>212381.09</v>
      </c>
    </row>
    <row r="67" spans="1:92" x14ac:dyDescent="0.2">
      <c r="A67" s="244" t="s">
        <v>19</v>
      </c>
      <c r="B67" s="218" t="s">
        <v>58</v>
      </c>
      <c r="C67" s="219" t="s">
        <v>97</v>
      </c>
      <c r="D67" s="38">
        <v>663533</v>
      </c>
      <c r="E67" s="255" t="s">
        <v>22</v>
      </c>
      <c r="F67" s="220">
        <v>1</v>
      </c>
      <c r="G67" s="10">
        <v>663533</v>
      </c>
      <c r="H67" s="253" t="s">
        <v>83</v>
      </c>
      <c r="I67" s="220">
        <v>0.8337878296934742</v>
      </c>
      <c r="J67" s="10">
        <v>553245.74</v>
      </c>
      <c r="K67" s="43">
        <v>663533</v>
      </c>
      <c r="L67" s="224">
        <v>553245.74</v>
      </c>
      <c r="M67" s="42" t="s">
        <v>27</v>
      </c>
      <c r="N67" s="247" t="s">
        <v>27</v>
      </c>
      <c r="O67" s="42" t="s">
        <v>27</v>
      </c>
      <c r="P67" s="166" t="s">
        <v>27</v>
      </c>
    </row>
    <row r="68" spans="1:92" x14ac:dyDescent="0.2">
      <c r="A68" s="244" t="s">
        <v>91</v>
      </c>
      <c r="B68" s="218" t="s">
        <v>32</v>
      </c>
      <c r="C68" s="219" t="s">
        <v>142</v>
      </c>
      <c r="D68" s="38">
        <v>1071860</v>
      </c>
      <c r="E68" s="255" t="s">
        <v>22</v>
      </c>
      <c r="F68" s="220">
        <v>1</v>
      </c>
      <c r="G68" s="10">
        <v>1071860</v>
      </c>
      <c r="H68" s="253" t="s">
        <v>83</v>
      </c>
      <c r="I68" s="220">
        <v>0.83343166085123066</v>
      </c>
      <c r="J68" s="10">
        <v>893322.06</v>
      </c>
      <c r="K68" s="43">
        <v>1071860</v>
      </c>
      <c r="L68" s="224">
        <v>893322.06</v>
      </c>
      <c r="M68" s="42">
        <v>1071860</v>
      </c>
      <c r="N68" s="247">
        <v>893322.06</v>
      </c>
      <c r="O68" s="42">
        <v>1071860</v>
      </c>
      <c r="P68" s="166">
        <v>893322.06</v>
      </c>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row>
    <row r="69" spans="1:92" x14ac:dyDescent="0.2">
      <c r="A69" s="244" t="s">
        <v>106</v>
      </c>
      <c r="B69" s="218" t="s">
        <v>32</v>
      </c>
      <c r="C69" s="219" t="s">
        <v>159</v>
      </c>
      <c r="D69" s="38">
        <v>3254164</v>
      </c>
      <c r="E69" s="255" t="s">
        <v>83</v>
      </c>
      <c r="F69" s="220">
        <v>0.87708056508522614</v>
      </c>
      <c r="G69" s="10">
        <v>2854164</v>
      </c>
      <c r="H69" s="253" t="s">
        <v>83</v>
      </c>
      <c r="I69" s="220">
        <v>0.83015355095809551</v>
      </c>
      <c r="J69" s="10">
        <v>2701455.8</v>
      </c>
      <c r="K69" s="43">
        <v>2854164</v>
      </c>
      <c r="L69" s="224">
        <v>2701455.8</v>
      </c>
      <c r="M69" s="42">
        <v>2854164</v>
      </c>
      <c r="N69" s="247">
        <v>2701455.8</v>
      </c>
      <c r="O69" s="42">
        <v>2701455.8</v>
      </c>
      <c r="P69" s="166">
        <v>2701455.8</v>
      </c>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row>
    <row r="70" spans="1:92" x14ac:dyDescent="0.2">
      <c r="A70" s="244" t="s">
        <v>36</v>
      </c>
      <c r="B70" s="218" t="s">
        <v>20</v>
      </c>
      <c r="C70" s="219" t="s">
        <v>120</v>
      </c>
      <c r="D70" s="38">
        <v>55575000</v>
      </c>
      <c r="E70" s="255" t="s">
        <v>83</v>
      </c>
      <c r="F70" s="220">
        <v>0.96682429185784979</v>
      </c>
      <c r="G70" s="10">
        <v>53731260.020000003</v>
      </c>
      <c r="H70" s="253" t="s">
        <v>83</v>
      </c>
      <c r="I70" s="220">
        <v>0.82553513450292404</v>
      </c>
      <c r="J70" s="10">
        <v>45879115.100000001</v>
      </c>
      <c r="K70" s="43">
        <v>53731260.020000003</v>
      </c>
      <c r="L70" s="224">
        <v>45879115.100000001</v>
      </c>
      <c r="M70" s="42">
        <v>53731260.020000003</v>
      </c>
      <c r="N70" s="247">
        <v>45879115.100000001</v>
      </c>
      <c r="O70" s="42">
        <v>53731260.020000003</v>
      </c>
      <c r="P70" s="166">
        <v>44415559.380000003</v>
      </c>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row>
    <row r="71" spans="1:92" x14ac:dyDescent="0.2">
      <c r="A71" s="244" t="s">
        <v>118</v>
      </c>
      <c r="B71" s="218" t="s">
        <v>20</v>
      </c>
      <c r="C71" s="219" t="s">
        <v>119</v>
      </c>
      <c r="D71" s="38">
        <v>3262879</v>
      </c>
      <c r="E71" s="255" t="s">
        <v>22</v>
      </c>
      <c r="F71" s="220">
        <v>1</v>
      </c>
      <c r="G71" s="10">
        <v>3262879</v>
      </c>
      <c r="H71" s="253" t="s">
        <v>83</v>
      </c>
      <c r="I71" s="220">
        <v>0.82416714809222169</v>
      </c>
      <c r="J71" s="10">
        <v>2689157.68</v>
      </c>
      <c r="K71" s="43">
        <v>3262879</v>
      </c>
      <c r="L71" s="224">
        <v>2689157.68</v>
      </c>
      <c r="M71" s="42">
        <v>3262879</v>
      </c>
      <c r="N71" s="247">
        <v>2689157.68</v>
      </c>
      <c r="O71" s="42">
        <v>3262879</v>
      </c>
      <c r="P71" s="166">
        <v>2730782.31</v>
      </c>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row>
    <row r="72" spans="1:92" x14ac:dyDescent="0.2">
      <c r="A72" s="244" t="s">
        <v>133</v>
      </c>
      <c r="B72" s="218" t="s">
        <v>32</v>
      </c>
      <c r="C72" s="219" t="s">
        <v>160</v>
      </c>
      <c r="D72" s="38">
        <v>826609</v>
      </c>
      <c r="E72" s="255" t="s">
        <v>22</v>
      </c>
      <c r="F72" s="220">
        <v>1</v>
      </c>
      <c r="G72" s="10">
        <v>826609</v>
      </c>
      <c r="H72" s="253" t="s">
        <v>83</v>
      </c>
      <c r="I72" s="220">
        <v>0.81806179221373099</v>
      </c>
      <c r="J72" s="10">
        <v>676217.24</v>
      </c>
      <c r="K72" s="43">
        <v>826609</v>
      </c>
      <c r="L72" s="224">
        <v>676217.24</v>
      </c>
      <c r="M72" s="42">
        <v>826609</v>
      </c>
      <c r="N72" s="247">
        <v>676217.24</v>
      </c>
      <c r="O72" s="42">
        <v>826609</v>
      </c>
      <c r="P72" s="166">
        <v>676217.24</v>
      </c>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row>
    <row r="73" spans="1:92" x14ac:dyDescent="0.2">
      <c r="A73" s="244" t="s">
        <v>102</v>
      </c>
      <c r="B73" s="218" t="s">
        <v>20</v>
      </c>
      <c r="C73" s="219" t="s">
        <v>147</v>
      </c>
      <c r="D73" s="38">
        <v>9311568</v>
      </c>
      <c r="E73" s="255" t="s">
        <v>22</v>
      </c>
      <c r="F73" s="220">
        <v>1</v>
      </c>
      <c r="G73" s="10">
        <v>9311568</v>
      </c>
      <c r="H73" s="253" t="s">
        <v>83</v>
      </c>
      <c r="I73" s="220">
        <v>0.80663612293869302</v>
      </c>
      <c r="J73" s="10">
        <v>7511047.1100000003</v>
      </c>
      <c r="K73" s="43">
        <v>9311568</v>
      </c>
      <c r="L73" s="224">
        <v>7511047.1100000003</v>
      </c>
      <c r="M73" s="42">
        <v>9311568</v>
      </c>
      <c r="N73" s="247">
        <v>7511047.1100000003</v>
      </c>
      <c r="O73" s="42">
        <v>9311568</v>
      </c>
      <c r="P73" s="166">
        <v>7613210.3499999996</v>
      </c>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row>
    <row r="74" spans="1:92" x14ac:dyDescent="0.2">
      <c r="A74" s="244" t="s">
        <v>115</v>
      </c>
      <c r="B74" s="218" t="s">
        <v>58</v>
      </c>
      <c r="C74" s="219" t="s">
        <v>148</v>
      </c>
      <c r="D74" s="38">
        <v>28437</v>
      </c>
      <c r="E74" s="255" t="s">
        <v>22</v>
      </c>
      <c r="F74" s="220">
        <v>1</v>
      </c>
      <c r="G74" s="10">
        <v>28437</v>
      </c>
      <c r="H74" s="253" t="s">
        <v>83</v>
      </c>
      <c r="I74" s="220">
        <v>0.80004923163484198</v>
      </c>
      <c r="J74" s="10">
        <v>22751</v>
      </c>
      <c r="K74" s="43">
        <v>28437</v>
      </c>
      <c r="L74" s="224">
        <v>22751</v>
      </c>
      <c r="M74" s="42">
        <v>28437</v>
      </c>
      <c r="N74" s="247">
        <v>22751</v>
      </c>
      <c r="O74" s="42">
        <v>28437</v>
      </c>
      <c r="P74" s="166">
        <v>22751</v>
      </c>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row>
    <row r="75" spans="1:92" x14ac:dyDescent="0.2">
      <c r="A75" s="244" t="s">
        <v>38</v>
      </c>
      <c r="B75" s="218" t="s">
        <v>32</v>
      </c>
      <c r="C75" s="219" t="s">
        <v>39</v>
      </c>
      <c r="D75" s="38">
        <v>576341</v>
      </c>
      <c r="E75" s="255" t="s">
        <v>22</v>
      </c>
      <c r="F75" s="220">
        <v>1</v>
      </c>
      <c r="G75" s="10">
        <v>576341</v>
      </c>
      <c r="H75" s="253" t="s">
        <v>83</v>
      </c>
      <c r="I75" s="220">
        <v>0.78985751490870859</v>
      </c>
      <c r="J75" s="10">
        <v>455227.27</v>
      </c>
      <c r="K75" s="43">
        <v>576341</v>
      </c>
      <c r="L75" s="224">
        <v>455227.27</v>
      </c>
      <c r="M75" s="42">
        <v>576341</v>
      </c>
      <c r="N75" s="247">
        <v>455227.27</v>
      </c>
      <c r="O75" s="42">
        <v>576341</v>
      </c>
      <c r="P75" s="166">
        <v>445313.87</v>
      </c>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row>
    <row r="76" spans="1:92" x14ac:dyDescent="0.2">
      <c r="A76" s="244" t="s">
        <v>145</v>
      </c>
      <c r="B76" s="218" t="s">
        <v>58</v>
      </c>
      <c r="C76" s="219" t="s">
        <v>146</v>
      </c>
      <c r="D76" s="38">
        <v>1337259</v>
      </c>
      <c r="E76" s="255" t="s">
        <v>22</v>
      </c>
      <c r="F76" s="220">
        <v>1</v>
      </c>
      <c r="G76" s="10">
        <v>1337259</v>
      </c>
      <c r="H76" s="253" t="s">
        <v>83</v>
      </c>
      <c r="I76" s="220">
        <v>0.78282712623358675</v>
      </c>
      <c r="J76" s="10">
        <v>1046842.62</v>
      </c>
      <c r="K76" s="43">
        <v>1337259</v>
      </c>
      <c r="L76" s="224">
        <v>1046842.62</v>
      </c>
      <c r="M76" s="42">
        <v>1337259</v>
      </c>
      <c r="N76" s="247">
        <v>1046842.62</v>
      </c>
      <c r="O76" s="42">
        <v>1337259</v>
      </c>
      <c r="P76" s="166">
        <v>991621.31</v>
      </c>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row>
    <row r="77" spans="1:92" x14ac:dyDescent="0.2">
      <c r="A77" s="244" t="s">
        <v>50</v>
      </c>
      <c r="B77" s="218" t="s">
        <v>58</v>
      </c>
      <c r="C77" s="219" t="s">
        <v>98</v>
      </c>
      <c r="D77" s="38">
        <v>505353.79</v>
      </c>
      <c r="E77" s="255" t="s">
        <v>22</v>
      </c>
      <c r="F77" s="220">
        <v>1</v>
      </c>
      <c r="G77" s="10">
        <v>505353.79</v>
      </c>
      <c r="H77" s="253" t="s">
        <v>83</v>
      </c>
      <c r="I77" s="220">
        <v>0.75515145537940864</v>
      </c>
      <c r="J77" s="10">
        <v>381618.65</v>
      </c>
      <c r="K77" s="43">
        <v>505353.79</v>
      </c>
      <c r="L77" s="224">
        <v>381618.65</v>
      </c>
      <c r="M77" s="42">
        <v>505353.79</v>
      </c>
      <c r="N77" s="247">
        <v>381618.65</v>
      </c>
      <c r="O77" s="42">
        <v>505353.79</v>
      </c>
      <c r="P77" s="166">
        <v>360694.82</v>
      </c>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row>
    <row r="78" spans="1:92" x14ac:dyDescent="0.2">
      <c r="A78" s="244" t="s">
        <v>19</v>
      </c>
      <c r="B78" s="218" t="s">
        <v>20</v>
      </c>
      <c r="C78" s="219" t="s">
        <v>21</v>
      </c>
      <c r="D78" s="38">
        <v>1543803</v>
      </c>
      <c r="E78" s="255" t="s">
        <v>22</v>
      </c>
      <c r="F78" s="220">
        <v>1</v>
      </c>
      <c r="G78" s="10">
        <v>1543803</v>
      </c>
      <c r="H78" s="253" t="s">
        <v>83</v>
      </c>
      <c r="I78" s="220">
        <v>0.74906353984284268</v>
      </c>
      <c r="J78" s="10">
        <v>1156406.54</v>
      </c>
      <c r="K78" s="43">
        <v>1543803</v>
      </c>
      <c r="L78" s="224">
        <v>1156406.54</v>
      </c>
      <c r="M78" s="42">
        <v>1543803</v>
      </c>
      <c r="N78" s="247">
        <v>1156406.54</v>
      </c>
      <c r="O78" s="42">
        <v>1543803</v>
      </c>
      <c r="P78" s="166">
        <v>1156406.54</v>
      </c>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row>
    <row r="79" spans="1:92" x14ac:dyDescent="0.2">
      <c r="A79" s="244" t="s">
        <v>56</v>
      </c>
      <c r="B79" s="218" t="s">
        <v>58</v>
      </c>
      <c r="C79" s="219" t="s">
        <v>79</v>
      </c>
      <c r="D79" s="38">
        <v>146177</v>
      </c>
      <c r="E79" s="255" t="s">
        <v>22</v>
      </c>
      <c r="F79" s="220">
        <v>1</v>
      </c>
      <c r="G79" s="10">
        <v>146177</v>
      </c>
      <c r="H79" s="253" t="s">
        <v>83</v>
      </c>
      <c r="I79" s="220">
        <v>0.72977363059852096</v>
      </c>
      <c r="J79" s="10">
        <v>106676.12</v>
      </c>
      <c r="K79" s="43">
        <v>146177</v>
      </c>
      <c r="L79" s="224">
        <v>106676.12</v>
      </c>
      <c r="M79" s="42">
        <v>146177</v>
      </c>
      <c r="N79" s="247">
        <v>106676.12</v>
      </c>
      <c r="O79" s="42">
        <v>146177</v>
      </c>
      <c r="P79" s="166">
        <v>103823.53</v>
      </c>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row>
    <row r="80" spans="1:92" x14ac:dyDescent="0.2">
      <c r="A80" s="244" t="s">
        <v>56</v>
      </c>
      <c r="B80" s="218" t="s">
        <v>32</v>
      </c>
      <c r="C80" s="219" t="s">
        <v>57</v>
      </c>
      <c r="D80" s="38">
        <v>401878</v>
      </c>
      <c r="E80" s="255" t="s">
        <v>22</v>
      </c>
      <c r="F80" s="220">
        <v>1</v>
      </c>
      <c r="G80" s="10">
        <v>401878</v>
      </c>
      <c r="H80" s="253" t="s">
        <v>83</v>
      </c>
      <c r="I80" s="220">
        <v>0.72977356312114627</v>
      </c>
      <c r="J80" s="10">
        <v>293279.94</v>
      </c>
      <c r="K80" s="43">
        <v>401878</v>
      </c>
      <c r="L80" s="224">
        <v>293279.94</v>
      </c>
      <c r="M80" s="42">
        <v>401878</v>
      </c>
      <c r="N80" s="247">
        <v>293279.94</v>
      </c>
      <c r="O80" s="42">
        <v>401878</v>
      </c>
      <c r="P80" s="166">
        <v>285437.45</v>
      </c>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row>
    <row r="81" spans="1:92" x14ac:dyDescent="0.2">
      <c r="A81" s="244" t="s">
        <v>127</v>
      </c>
      <c r="B81" s="218" t="s">
        <v>58</v>
      </c>
      <c r="C81" s="219" t="s">
        <v>128</v>
      </c>
      <c r="D81" s="38">
        <v>1597106</v>
      </c>
      <c r="E81" s="255" t="s">
        <v>22</v>
      </c>
      <c r="F81" s="220">
        <v>1</v>
      </c>
      <c r="G81" s="10">
        <v>1597106</v>
      </c>
      <c r="H81" s="253" t="s">
        <v>83</v>
      </c>
      <c r="I81" s="220">
        <v>0.71872977122370085</v>
      </c>
      <c r="J81" s="10">
        <v>1147887.6299999999</v>
      </c>
      <c r="K81" s="43">
        <v>1597106</v>
      </c>
      <c r="L81" s="224">
        <v>1147887.6299999999</v>
      </c>
      <c r="M81" s="42">
        <v>1597106</v>
      </c>
      <c r="N81" s="247">
        <v>1147887.6299999999</v>
      </c>
      <c r="O81" s="42">
        <v>1597106</v>
      </c>
      <c r="P81" s="166">
        <v>1088265.6000000001</v>
      </c>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row>
    <row r="82" spans="1:92" x14ac:dyDescent="0.2">
      <c r="A82" s="244" t="s">
        <v>52</v>
      </c>
      <c r="B82" s="218" t="s">
        <v>32</v>
      </c>
      <c r="C82" s="219" t="s">
        <v>53</v>
      </c>
      <c r="D82" s="38">
        <v>593062</v>
      </c>
      <c r="E82" s="255" t="s">
        <v>22</v>
      </c>
      <c r="F82" s="220">
        <v>1</v>
      </c>
      <c r="G82" s="10">
        <v>593062</v>
      </c>
      <c r="H82" s="253" t="s">
        <v>83</v>
      </c>
      <c r="I82" s="220">
        <v>0.69008024456127692</v>
      </c>
      <c r="J82" s="10">
        <v>409260.37</v>
      </c>
      <c r="K82" s="43">
        <v>593062</v>
      </c>
      <c r="L82" s="224">
        <v>409260.37</v>
      </c>
      <c r="M82" s="42" t="s">
        <v>27</v>
      </c>
      <c r="N82" s="247" t="s">
        <v>27</v>
      </c>
      <c r="O82" s="42" t="s">
        <v>27</v>
      </c>
      <c r="P82" s="166" t="s">
        <v>27</v>
      </c>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row>
    <row r="83" spans="1:92" x14ac:dyDescent="0.2">
      <c r="A83" s="244" t="s">
        <v>56</v>
      </c>
      <c r="B83" s="218" t="s">
        <v>58</v>
      </c>
      <c r="C83" s="218" t="s">
        <v>80</v>
      </c>
      <c r="D83" s="38">
        <v>213528</v>
      </c>
      <c r="E83" s="255" t="s">
        <v>22</v>
      </c>
      <c r="F83" s="220">
        <v>1</v>
      </c>
      <c r="G83" s="10">
        <v>213528</v>
      </c>
      <c r="H83" s="253" t="s">
        <v>83</v>
      </c>
      <c r="I83" s="220">
        <v>0.68961021505376341</v>
      </c>
      <c r="J83" s="10">
        <v>147251.09</v>
      </c>
      <c r="K83" s="130">
        <v>213528</v>
      </c>
      <c r="L83" s="10">
        <v>147251.09</v>
      </c>
      <c r="M83" s="131">
        <v>213528</v>
      </c>
      <c r="N83" s="129">
        <v>147251.09</v>
      </c>
      <c r="O83" s="131">
        <v>213528</v>
      </c>
      <c r="P83" s="287">
        <v>143084.18</v>
      </c>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row>
    <row r="84" spans="1:92" x14ac:dyDescent="0.2">
      <c r="A84" s="244" t="s">
        <v>69</v>
      </c>
      <c r="B84" s="218" t="s">
        <v>32</v>
      </c>
      <c r="C84" s="219" t="s">
        <v>105</v>
      </c>
      <c r="D84" s="38">
        <v>1507181</v>
      </c>
      <c r="E84" s="255" t="s">
        <v>22</v>
      </c>
      <c r="F84" s="220">
        <v>1</v>
      </c>
      <c r="G84" s="10">
        <v>1507181</v>
      </c>
      <c r="H84" s="253" t="s">
        <v>83</v>
      </c>
      <c r="I84" s="220">
        <v>0.67891210146624725</v>
      </c>
      <c r="J84" s="10">
        <v>1023243.42</v>
      </c>
      <c r="K84" s="43">
        <v>1507181</v>
      </c>
      <c r="L84" s="224">
        <v>1023243.42</v>
      </c>
      <c r="M84" s="42">
        <v>1507181</v>
      </c>
      <c r="N84" s="247">
        <v>1023243.42</v>
      </c>
      <c r="O84" s="42">
        <v>1507181</v>
      </c>
      <c r="P84" s="166">
        <v>1023243.42</v>
      </c>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row>
    <row r="85" spans="1:92" x14ac:dyDescent="0.2">
      <c r="A85" s="244" t="s">
        <v>25</v>
      </c>
      <c r="B85" s="218" t="s">
        <v>58</v>
      </c>
      <c r="C85" s="219" t="s">
        <v>140</v>
      </c>
      <c r="D85" s="38">
        <v>2774367</v>
      </c>
      <c r="E85" s="255" t="s">
        <v>22</v>
      </c>
      <c r="F85" s="220">
        <v>1</v>
      </c>
      <c r="G85" s="10">
        <v>2774367</v>
      </c>
      <c r="H85" s="253" t="s">
        <v>83</v>
      </c>
      <c r="I85" s="220">
        <v>0.60741210157127734</v>
      </c>
      <c r="J85" s="10">
        <v>1685184.09</v>
      </c>
      <c r="K85" s="43">
        <v>2774367</v>
      </c>
      <c r="L85" s="224">
        <v>1685184.09</v>
      </c>
      <c r="M85" s="42">
        <v>2774367</v>
      </c>
      <c r="N85" s="247">
        <v>1685184.09</v>
      </c>
      <c r="O85" s="42">
        <v>2774367</v>
      </c>
      <c r="P85" s="166">
        <v>1685184.09</v>
      </c>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row>
    <row r="86" spans="1:92" x14ac:dyDescent="0.2">
      <c r="A86" s="244" t="s">
        <v>25</v>
      </c>
      <c r="B86" s="218" t="s">
        <v>32</v>
      </c>
      <c r="C86" s="219" t="s">
        <v>129</v>
      </c>
      <c r="D86" s="38">
        <v>3099643</v>
      </c>
      <c r="E86" s="255" t="s">
        <v>83</v>
      </c>
      <c r="F86" s="220">
        <v>0.74765643979000151</v>
      </c>
      <c r="G86" s="10">
        <v>2317468.0499999998</v>
      </c>
      <c r="H86" s="253" t="s">
        <v>83</v>
      </c>
      <c r="I86" s="220">
        <v>0.58255371989613003</v>
      </c>
      <c r="J86" s="10">
        <v>1805708.56</v>
      </c>
      <c r="K86" s="43">
        <v>2317468.0499999998</v>
      </c>
      <c r="L86" s="224">
        <v>1805708.56</v>
      </c>
      <c r="M86" s="42">
        <v>2317468.0499999998</v>
      </c>
      <c r="N86" s="247">
        <v>1805708.56</v>
      </c>
      <c r="O86" s="42">
        <v>2317468.0499999998</v>
      </c>
      <c r="P86" s="166">
        <v>1051787.25</v>
      </c>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row>
    <row r="87" spans="1:92" x14ac:dyDescent="0.2">
      <c r="A87" s="244" t="s">
        <v>115</v>
      </c>
      <c r="B87" s="218" t="s">
        <v>32</v>
      </c>
      <c r="C87" s="219" t="s">
        <v>156</v>
      </c>
      <c r="D87" s="38">
        <v>250000</v>
      </c>
      <c r="E87" s="255" t="s">
        <v>22</v>
      </c>
      <c r="F87" s="220">
        <v>1</v>
      </c>
      <c r="G87" s="10">
        <v>250000</v>
      </c>
      <c r="H87" s="253" t="s">
        <v>83</v>
      </c>
      <c r="I87" s="220">
        <v>0.55870399999999998</v>
      </c>
      <c r="J87" s="10">
        <v>139676</v>
      </c>
      <c r="K87" s="43">
        <v>250000</v>
      </c>
      <c r="L87" s="224">
        <v>139676</v>
      </c>
      <c r="M87" s="42">
        <v>250000</v>
      </c>
      <c r="N87" s="247">
        <v>139676</v>
      </c>
      <c r="O87" s="42">
        <v>250000</v>
      </c>
      <c r="P87" s="166">
        <v>139676</v>
      </c>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row>
    <row r="88" spans="1:92" x14ac:dyDescent="0.2">
      <c r="A88" s="244" t="s">
        <v>137</v>
      </c>
      <c r="B88" s="218" t="s">
        <v>32</v>
      </c>
      <c r="C88" s="219" t="s">
        <v>138</v>
      </c>
      <c r="D88" s="38">
        <v>1453114</v>
      </c>
      <c r="E88" s="255" t="s">
        <v>22</v>
      </c>
      <c r="F88" s="220">
        <v>1</v>
      </c>
      <c r="G88" s="10">
        <v>1453114</v>
      </c>
      <c r="H88" s="253" t="s">
        <v>83</v>
      </c>
      <c r="I88" s="220">
        <v>0.54168172627887423</v>
      </c>
      <c r="J88" s="10">
        <v>787125.3</v>
      </c>
      <c r="K88" s="43">
        <v>1453114</v>
      </c>
      <c r="L88" s="224">
        <v>787125.3</v>
      </c>
      <c r="M88" s="42">
        <v>1453114</v>
      </c>
      <c r="N88" s="247">
        <v>787125.3</v>
      </c>
      <c r="O88" s="42">
        <v>1453114</v>
      </c>
      <c r="P88" s="166">
        <v>787125.3</v>
      </c>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row>
    <row r="89" spans="1:92" x14ac:dyDescent="0.2">
      <c r="A89" s="244" t="s">
        <v>84</v>
      </c>
      <c r="B89" s="218" t="s">
        <v>32</v>
      </c>
      <c r="C89" s="219" t="s">
        <v>154</v>
      </c>
      <c r="D89" s="38">
        <v>365090</v>
      </c>
      <c r="E89" s="255" t="s">
        <v>83</v>
      </c>
      <c r="F89" s="220">
        <v>0.60987723575008901</v>
      </c>
      <c r="G89" s="10">
        <v>222660.08</v>
      </c>
      <c r="H89" s="253" t="s">
        <v>83</v>
      </c>
      <c r="I89" s="220">
        <v>0.53987723575008906</v>
      </c>
      <c r="J89" s="10">
        <v>197103.78</v>
      </c>
      <c r="K89" s="43">
        <v>222660.08</v>
      </c>
      <c r="L89" s="224">
        <v>197103.78</v>
      </c>
      <c r="M89" s="42">
        <v>222660.08</v>
      </c>
      <c r="N89" s="247">
        <v>197103.78</v>
      </c>
      <c r="O89" s="42">
        <v>222660.08</v>
      </c>
      <c r="P89" s="166">
        <v>197103.78</v>
      </c>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row>
    <row r="90" spans="1:92" x14ac:dyDescent="0.2">
      <c r="A90" s="244" t="s">
        <v>94</v>
      </c>
      <c r="B90" s="218" t="s">
        <v>32</v>
      </c>
      <c r="C90" s="219" t="s">
        <v>130</v>
      </c>
      <c r="D90" s="38">
        <v>3823692</v>
      </c>
      <c r="E90" s="255" t="s">
        <v>22</v>
      </c>
      <c r="F90" s="220">
        <v>1</v>
      </c>
      <c r="G90" s="10">
        <v>3823692</v>
      </c>
      <c r="H90" s="253" t="s">
        <v>83</v>
      </c>
      <c r="I90" s="220">
        <v>0.4967390312818083</v>
      </c>
      <c r="J90" s="10">
        <v>1899377.06</v>
      </c>
      <c r="K90" s="43">
        <v>3823692</v>
      </c>
      <c r="L90" s="224">
        <v>1899377.06</v>
      </c>
      <c r="M90" s="42">
        <v>3823692</v>
      </c>
      <c r="N90" s="247">
        <v>1899377.06</v>
      </c>
      <c r="O90" s="42">
        <v>3823692</v>
      </c>
      <c r="P90" s="166">
        <v>1752055.42</v>
      </c>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row>
    <row r="91" spans="1:92" x14ac:dyDescent="0.2">
      <c r="A91" s="244" t="s">
        <v>133</v>
      </c>
      <c r="B91" s="218" t="s">
        <v>58</v>
      </c>
      <c r="C91" s="219" t="s">
        <v>134</v>
      </c>
      <c r="D91" s="38">
        <v>739865</v>
      </c>
      <c r="E91" s="255" t="s">
        <v>22</v>
      </c>
      <c r="F91" s="220">
        <v>1</v>
      </c>
      <c r="G91" s="10">
        <v>739865</v>
      </c>
      <c r="H91" s="253" t="s">
        <v>83</v>
      </c>
      <c r="I91" s="220">
        <v>0.46485973792516205</v>
      </c>
      <c r="J91" s="10">
        <v>343933.45</v>
      </c>
      <c r="K91" s="43">
        <v>739865</v>
      </c>
      <c r="L91" s="224">
        <v>343933.45</v>
      </c>
      <c r="M91" s="42">
        <v>739865</v>
      </c>
      <c r="N91" s="247">
        <v>343933.45</v>
      </c>
      <c r="O91" s="42">
        <v>739865</v>
      </c>
      <c r="P91" s="166">
        <v>334994.77</v>
      </c>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row>
    <row r="92" spans="1:92" x14ac:dyDescent="0.2">
      <c r="A92" s="244" t="s">
        <v>87</v>
      </c>
      <c r="B92" s="218" t="s">
        <v>58</v>
      </c>
      <c r="C92" s="219" t="s">
        <v>131</v>
      </c>
      <c r="D92" s="38">
        <v>1472246</v>
      </c>
      <c r="E92" s="255" t="s">
        <v>22</v>
      </c>
      <c r="F92" s="220">
        <v>1</v>
      </c>
      <c r="G92" s="10">
        <v>1472246</v>
      </c>
      <c r="H92" s="253" t="s">
        <v>83</v>
      </c>
      <c r="I92" s="220">
        <v>0.35320184262684362</v>
      </c>
      <c r="J92" s="10">
        <v>520000</v>
      </c>
      <c r="K92" s="43">
        <v>1472246</v>
      </c>
      <c r="L92" s="224">
        <v>520000</v>
      </c>
      <c r="M92" s="42">
        <v>1472246</v>
      </c>
      <c r="N92" s="247">
        <v>520000</v>
      </c>
      <c r="O92" s="42" t="s">
        <v>27</v>
      </c>
      <c r="P92" s="166" t="s">
        <v>27</v>
      </c>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row>
    <row r="93" spans="1:92" x14ac:dyDescent="0.2">
      <c r="A93" s="244" t="s">
        <v>115</v>
      </c>
      <c r="B93" s="218" t="s">
        <v>58</v>
      </c>
      <c r="C93" s="219" t="s">
        <v>163</v>
      </c>
      <c r="D93" s="38">
        <v>27938</v>
      </c>
      <c r="E93" s="255" t="s">
        <v>83</v>
      </c>
      <c r="F93" s="220">
        <v>0.9932434827687846</v>
      </c>
      <c r="G93" s="10">
        <v>27937.1</v>
      </c>
      <c r="H93" s="253" t="s">
        <v>83</v>
      </c>
      <c r="I93" s="220">
        <v>0.31893478416493665</v>
      </c>
      <c r="J93" s="10">
        <v>8910.4</v>
      </c>
      <c r="K93" s="43">
        <v>27937.1</v>
      </c>
      <c r="L93" s="224">
        <v>8910.4</v>
      </c>
      <c r="M93" s="42">
        <v>27937.1</v>
      </c>
      <c r="N93" s="247">
        <v>8910.4</v>
      </c>
      <c r="O93" s="42">
        <v>27938</v>
      </c>
      <c r="P93" s="166">
        <v>8910.4</v>
      </c>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row>
    <row r="94" spans="1:92" x14ac:dyDescent="0.2">
      <c r="A94" s="244" t="s">
        <v>164</v>
      </c>
      <c r="B94" s="218" t="s">
        <v>58</v>
      </c>
      <c r="C94" s="219" t="s">
        <v>180</v>
      </c>
      <c r="D94" s="38">
        <v>704942</v>
      </c>
      <c r="E94" s="255" t="s">
        <v>22</v>
      </c>
      <c r="F94" s="220">
        <v>1</v>
      </c>
      <c r="G94" s="10">
        <v>704942</v>
      </c>
      <c r="H94" s="253" t="s">
        <v>83</v>
      </c>
      <c r="I94" s="220">
        <v>0.30327814203154302</v>
      </c>
      <c r="J94" s="10">
        <v>213793.5</v>
      </c>
      <c r="K94" s="43">
        <v>704942</v>
      </c>
      <c r="L94" s="224">
        <v>213793.5</v>
      </c>
      <c r="M94" s="42">
        <v>704942</v>
      </c>
      <c r="N94" s="247">
        <v>213793.5</v>
      </c>
      <c r="O94" s="42">
        <v>704942</v>
      </c>
      <c r="P94" s="166">
        <v>196707.85</v>
      </c>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row>
    <row r="95" spans="1:92" x14ac:dyDescent="0.2">
      <c r="A95" s="244" t="s">
        <v>94</v>
      </c>
      <c r="B95" s="218" t="s">
        <v>58</v>
      </c>
      <c r="C95" s="219" t="s">
        <v>95</v>
      </c>
      <c r="D95" s="38">
        <v>3422435</v>
      </c>
      <c r="E95" s="255" t="s">
        <v>22</v>
      </c>
      <c r="F95" s="220">
        <v>1</v>
      </c>
      <c r="G95" s="10">
        <v>3422435</v>
      </c>
      <c r="H95" s="253" t="s">
        <v>83</v>
      </c>
      <c r="I95" s="220">
        <v>0.29594001639183798</v>
      </c>
      <c r="J95" s="10">
        <v>1012835.47</v>
      </c>
      <c r="K95" s="43">
        <v>3422435</v>
      </c>
      <c r="L95" s="224">
        <v>1012835.47</v>
      </c>
      <c r="M95" s="42">
        <v>3422435</v>
      </c>
      <c r="N95" s="247">
        <v>1012835.47</v>
      </c>
      <c r="O95" s="42">
        <v>3422435</v>
      </c>
      <c r="P95" s="166">
        <v>1012835.47</v>
      </c>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row>
    <row r="96" spans="1:92" x14ac:dyDescent="0.2">
      <c r="A96" s="244" t="s">
        <v>118</v>
      </c>
      <c r="B96" s="218" t="s">
        <v>32</v>
      </c>
      <c r="C96" s="219" t="s">
        <v>132</v>
      </c>
      <c r="D96" s="38">
        <v>1566822</v>
      </c>
      <c r="E96" s="255" t="s">
        <v>83</v>
      </c>
      <c r="F96" s="220">
        <v>0.9932434827687846</v>
      </c>
      <c r="G96" s="10">
        <v>1566821.99</v>
      </c>
      <c r="H96" s="253" t="s">
        <v>83</v>
      </c>
      <c r="I96" s="220">
        <v>0.23799923028908196</v>
      </c>
      <c r="J96" s="10">
        <v>372902.43</v>
      </c>
      <c r="K96" s="43">
        <v>1566821.99</v>
      </c>
      <c r="L96" s="224">
        <v>372902.43</v>
      </c>
      <c r="M96" s="42">
        <v>1566821.99</v>
      </c>
      <c r="N96" s="247">
        <v>372902.43</v>
      </c>
      <c r="O96" s="42">
        <v>1566821.99</v>
      </c>
      <c r="P96" s="166">
        <v>370928.37</v>
      </c>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row>
    <row r="97" spans="1:92" x14ac:dyDescent="0.2">
      <c r="A97" s="244" t="s">
        <v>118</v>
      </c>
      <c r="B97" s="218" t="s">
        <v>58</v>
      </c>
      <c r="C97" s="219" t="s">
        <v>157</v>
      </c>
      <c r="D97" s="38">
        <v>1402400</v>
      </c>
      <c r="E97" s="255" t="s">
        <v>22</v>
      </c>
      <c r="F97" s="220">
        <v>1</v>
      </c>
      <c r="G97" s="10">
        <v>1402400</v>
      </c>
      <c r="H97" s="253" t="s">
        <v>83</v>
      </c>
      <c r="I97" s="220">
        <v>0.22067957073588138</v>
      </c>
      <c r="J97" s="10">
        <v>309481.03000000003</v>
      </c>
      <c r="K97" s="43">
        <v>1402400</v>
      </c>
      <c r="L97" s="224">
        <v>309481.03000000003</v>
      </c>
      <c r="M97" s="42">
        <v>1402400</v>
      </c>
      <c r="N97" s="247">
        <v>309481.03000000003</v>
      </c>
      <c r="O97" s="42">
        <v>1402400</v>
      </c>
      <c r="P97" s="166">
        <v>309481.03000000003</v>
      </c>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row>
    <row r="98" spans="1:92" x14ac:dyDescent="0.2">
      <c r="A98" s="244" t="s">
        <v>164</v>
      </c>
      <c r="B98" s="218" t="s">
        <v>32</v>
      </c>
      <c r="C98" s="219" t="s">
        <v>165</v>
      </c>
      <c r="D98" s="38">
        <v>787591</v>
      </c>
      <c r="E98" s="255" t="s">
        <v>22</v>
      </c>
      <c r="F98" s="220">
        <v>1</v>
      </c>
      <c r="G98" s="10">
        <v>787591</v>
      </c>
      <c r="H98" s="253" t="s">
        <v>83</v>
      </c>
      <c r="I98" s="220">
        <v>0.16443703648213351</v>
      </c>
      <c r="J98" s="10">
        <v>129509.13</v>
      </c>
      <c r="K98" s="43">
        <v>787591</v>
      </c>
      <c r="L98" s="224">
        <v>129509.13</v>
      </c>
      <c r="M98" s="42">
        <v>787591</v>
      </c>
      <c r="N98" s="247">
        <v>129509.13</v>
      </c>
      <c r="O98" s="42">
        <v>787591</v>
      </c>
      <c r="P98" s="166">
        <v>125487.67</v>
      </c>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row>
    <row r="99" spans="1:92" x14ac:dyDescent="0.2">
      <c r="A99" s="244" t="s">
        <v>152</v>
      </c>
      <c r="B99" s="218" t="s">
        <v>58</v>
      </c>
      <c r="C99" s="219" t="s">
        <v>153</v>
      </c>
      <c r="D99" s="38">
        <v>305824</v>
      </c>
      <c r="E99" s="255" t="s">
        <v>22</v>
      </c>
      <c r="F99" s="220">
        <v>1</v>
      </c>
      <c r="G99" s="10">
        <v>305824</v>
      </c>
      <c r="H99" s="253" t="s">
        <v>83</v>
      </c>
      <c r="I99" s="220">
        <v>0.15906616223710368</v>
      </c>
      <c r="J99" s="10">
        <v>48646.25</v>
      </c>
      <c r="K99" s="43">
        <v>305824</v>
      </c>
      <c r="L99" s="224">
        <v>48646.25</v>
      </c>
      <c r="M99" s="42">
        <v>305824</v>
      </c>
      <c r="N99" s="247">
        <v>48646.25</v>
      </c>
      <c r="O99" s="42">
        <v>305824</v>
      </c>
      <c r="P99" s="166">
        <v>48646.25</v>
      </c>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row>
    <row r="100" spans="1:92" x14ac:dyDescent="0.2">
      <c r="A100" s="244" t="s">
        <v>44</v>
      </c>
      <c r="B100" s="218" t="s">
        <v>58</v>
      </c>
      <c r="C100" s="219" t="s">
        <v>143</v>
      </c>
      <c r="D100" s="38">
        <v>412588</v>
      </c>
      <c r="E100" s="255" t="s">
        <v>83</v>
      </c>
      <c r="F100" s="220">
        <v>9.6356946881634944E-2</v>
      </c>
      <c r="G100" s="10">
        <v>39755.72</v>
      </c>
      <c r="H100" s="253" t="s">
        <v>83</v>
      </c>
      <c r="I100" s="220">
        <v>9.6356946881634944E-2</v>
      </c>
      <c r="J100" s="10">
        <v>39755.72</v>
      </c>
      <c r="K100" s="43">
        <v>39755.72</v>
      </c>
      <c r="L100" s="224">
        <v>39755.72</v>
      </c>
      <c r="M100" s="42">
        <v>39755.72</v>
      </c>
      <c r="N100" s="247">
        <v>39755.72</v>
      </c>
      <c r="O100" s="42">
        <v>37495.43</v>
      </c>
      <c r="P100" s="166">
        <v>37495.43</v>
      </c>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row>
    <row r="101" spans="1:92" x14ac:dyDescent="0.2">
      <c r="A101" s="244" t="s">
        <v>166</v>
      </c>
      <c r="B101" s="218" t="s">
        <v>32</v>
      </c>
      <c r="C101" s="219" t="s">
        <v>167</v>
      </c>
      <c r="D101" s="38">
        <v>356764</v>
      </c>
      <c r="E101" s="255" t="s">
        <v>83</v>
      </c>
      <c r="F101" s="220">
        <v>0.63059467883530851</v>
      </c>
      <c r="G101" s="10">
        <v>224973.48</v>
      </c>
      <c r="H101" s="253" t="s">
        <v>83</v>
      </c>
      <c r="I101" s="220">
        <v>9.2729675639918824E-2</v>
      </c>
      <c r="J101" s="10">
        <v>33082.61</v>
      </c>
      <c r="K101" s="43">
        <v>224973.48</v>
      </c>
      <c r="L101" s="224">
        <v>33082.61</v>
      </c>
      <c r="M101" s="42">
        <v>224973.48</v>
      </c>
      <c r="N101" s="247">
        <v>33082.61</v>
      </c>
      <c r="O101" s="42">
        <v>224973.48</v>
      </c>
      <c r="P101" s="166">
        <v>33082.61</v>
      </c>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row>
    <row r="102" spans="1:92" x14ac:dyDescent="0.2">
      <c r="A102" s="244" t="s">
        <v>152</v>
      </c>
      <c r="B102" s="218" t="s">
        <v>32</v>
      </c>
      <c r="C102" s="219" t="s">
        <v>161</v>
      </c>
      <c r="D102" s="38">
        <v>341680</v>
      </c>
      <c r="E102" s="255" t="s">
        <v>22</v>
      </c>
      <c r="F102" s="220">
        <v>1</v>
      </c>
      <c r="G102" s="10">
        <v>341680</v>
      </c>
      <c r="H102" s="253" t="s">
        <v>83</v>
      </c>
      <c r="I102" s="220">
        <v>9.0060114727230162E-2</v>
      </c>
      <c r="J102" s="10">
        <v>30771.74</v>
      </c>
      <c r="K102" s="43">
        <v>341680</v>
      </c>
      <c r="L102" s="224">
        <v>30771.74</v>
      </c>
      <c r="M102" s="42">
        <v>341680</v>
      </c>
      <c r="N102" s="247">
        <v>30771.74</v>
      </c>
      <c r="O102" s="42">
        <v>341680</v>
      </c>
      <c r="P102" s="166">
        <v>30771.74</v>
      </c>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row>
    <row r="103" spans="1:92" x14ac:dyDescent="0.2">
      <c r="A103" s="244" t="s">
        <v>108</v>
      </c>
      <c r="B103" s="218" t="s">
        <v>58</v>
      </c>
      <c r="C103" s="219" t="s">
        <v>162</v>
      </c>
      <c r="D103" s="38">
        <v>143682</v>
      </c>
      <c r="E103" s="255" t="s">
        <v>22</v>
      </c>
      <c r="F103" s="220">
        <v>1</v>
      </c>
      <c r="G103" s="10">
        <v>143682</v>
      </c>
      <c r="H103" s="253" t="s">
        <v>83</v>
      </c>
      <c r="I103" s="220">
        <v>5.7282540610514882E-2</v>
      </c>
      <c r="J103" s="10">
        <v>8230.4699999999993</v>
      </c>
      <c r="K103" s="43">
        <v>143682</v>
      </c>
      <c r="L103" s="224">
        <v>8230.4699999999993</v>
      </c>
      <c r="M103" s="42">
        <v>143682</v>
      </c>
      <c r="N103" s="247">
        <v>8230.4699999999993</v>
      </c>
      <c r="O103" s="42">
        <v>143682</v>
      </c>
      <c r="P103" s="166">
        <v>4243.5600000000004</v>
      </c>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row>
    <row r="104" spans="1:92" x14ac:dyDescent="0.2">
      <c r="A104" s="244" t="s">
        <v>44</v>
      </c>
      <c r="B104" s="218" t="s">
        <v>58</v>
      </c>
      <c r="C104" s="219" t="s">
        <v>168</v>
      </c>
      <c r="D104" s="38">
        <v>91797</v>
      </c>
      <c r="E104" s="255" t="s">
        <v>22</v>
      </c>
      <c r="F104" s="220">
        <v>1</v>
      </c>
      <c r="G104" s="10">
        <v>91797</v>
      </c>
      <c r="H104" s="253" t="s">
        <v>83</v>
      </c>
      <c r="I104" s="220">
        <v>0</v>
      </c>
      <c r="J104" s="10">
        <v>0</v>
      </c>
      <c r="K104" s="43">
        <v>91797</v>
      </c>
      <c r="L104" s="224">
        <v>0</v>
      </c>
      <c r="M104" s="42">
        <v>91797</v>
      </c>
      <c r="N104" s="247">
        <v>0</v>
      </c>
      <c r="O104" s="42">
        <v>91797</v>
      </c>
      <c r="P104" s="166">
        <v>0</v>
      </c>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row>
    <row r="105" spans="1:92" x14ac:dyDescent="0.2">
      <c r="A105" s="244" t="s">
        <v>44</v>
      </c>
      <c r="B105" s="218" t="s">
        <v>58</v>
      </c>
      <c r="C105" s="219" t="s">
        <v>170</v>
      </c>
      <c r="D105" s="38">
        <v>22949</v>
      </c>
      <c r="E105" s="255" t="s">
        <v>22</v>
      </c>
      <c r="F105" s="220">
        <v>1</v>
      </c>
      <c r="G105" s="10">
        <v>22949</v>
      </c>
      <c r="H105" s="253" t="s">
        <v>83</v>
      </c>
      <c r="I105" s="220">
        <v>0</v>
      </c>
      <c r="J105" s="10">
        <v>0</v>
      </c>
      <c r="K105" s="43">
        <v>22949</v>
      </c>
      <c r="L105" s="224">
        <v>0</v>
      </c>
      <c r="M105" s="42" t="s">
        <v>27</v>
      </c>
      <c r="N105" s="247" t="s">
        <v>27</v>
      </c>
      <c r="O105" s="42">
        <v>22949</v>
      </c>
      <c r="P105" s="166">
        <v>0</v>
      </c>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row>
    <row r="106" spans="1:92" ht="15" thickBot="1" x14ac:dyDescent="0.25">
      <c r="A106" s="248" t="s">
        <v>137</v>
      </c>
      <c r="B106" s="145" t="s">
        <v>58</v>
      </c>
      <c r="C106" s="168" t="s">
        <v>169</v>
      </c>
      <c r="D106" s="249">
        <v>1300625</v>
      </c>
      <c r="E106" s="256" t="s">
        <v>22</v>
      </c>
      <c r="F106" s="151">
        <v>1</v>
      </c>
      <c r="G106" s="152">
        <v>1300625</v>
      </c>
      <c r="H106" s="149" t="s">
        <v>83</v>
      </c>
      <c r="I106" s="151">
        <v>0</v>
      </c>
      <c r="J106" s="152">
        <v>0</v>
      </c>
      <c r="K106" s="285">
        <v>1300625</v>
      </c>
      <c r="L106" s="147">
        <v>0</v>
      </c>
      <c r="M106" s="286">
        <v>1300625</v>
      </c>
      <c r="N106" s="252">
        <v>0</v>
      </c>
      <c r="O106" s="286">
        <v>1300625</v>
      </c>
      <c r="P106" s="183">
        <v>0</v>
      </c>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row>
    <row r="107" spans="1:92" s="22" customFormat="1" ht="15" x14ac:dyDescent="0.25">
      <c r="A107" s="17" t="s">
        <v>171</v>
      </c>
      <c r="B107" s="17"/>
      <c r="C107" s="18"/>
      <c r="D107" s="75">
        <f>SUM(D$7:D106)</f>
        <v>284999998</v>
      </c>
      <c r="E107" s="20" t="str">
        <f>COUNTIF(E$7:E106, "yes")&amp;" Yes"</f>
        <v>86 Yes</v>
      </c>
      <c r="F107" s="17"/>
      <c r="G107" s="19">
        <f>SUM(G$7:G106)</f>
        <v>281281030.74000013</v>
      </c>
      <c r="H107" s="20" t="str">
        <f>COUNTIF(H$7:H106, "yes")&amp;" Yes"</f>
        <v>17 Yes</v>
      </c>
      <c r="I107" s="21"/>
      <c r="J107" s="19">
        <f>SUM(J$7:J106)</f>
        <v>248771653.68000013</v>
      </c>
      <c r="K107" s="19">
        <f>SUM(K$7:K106)</f>
        <v>281281030.74000013</v>
      </c>
      <c r="L107" s="19">
        <f>SUM(L$7:L106)</f>
        <v>248771653.68000013</v>
      </c>
      <c r="M107" s="19">
        <f>SUM(M$7:M106)</f>
        <v>277368122.55000007</v>
      </c>
      <c r="N107" s="19">
        <f>SUM(N$7:N106)</f>
        <v>245230962.07000011</v>
      </c>
      <c r="O107" s="19">
        <f>SUM(O$7:O106)</f>
        <v>274650835.89000005</v>
      </c>
      <c r="P107" s="19">
        <f>SUM(P$7:P106)</f>
        <v>238338514.81000003</v>
      </c>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row>
    <row r="108" spans="1:92" x14ac:dyDescent="0.2">
      <c r="A108" s="21"/>
      <c r="B108" s="273"/>
      <c r="C108" s="21"/>
      <c r="D108" s="25">
        <f>D107/284999998</f>
        <v>1</v>
      </c>
      <c r="E108" s="25">
        <f>COUNTIF(E$7:E106,"Yes")/COUNTA($C$7:$C106)</f>
        <v>0.86</v>
      </c>
      <c r="F108" s="24"/>
      <c r="G108" s="274">
        <f>G107/$D107</f>
        <v>0.98695099197860392</v>
      </c>
      <c r="H108" s="25">
        <f>COUNTIF(H$7:H106,"Yes")/COUNTA($C$7:$C106)</f>
        <v>0.17</v>
      </c>
      <c r="I108" s="25"/>
      <c r="J108" s="24">
        <f>J107/$D107</f>
        <v>0.87288300149391629</v>
      </c>
      <c r="K108" s="24">
        <f t="shared" ref="K108:P108" si="0">K107/$D107</f>
        <v>0.98695099197860392</v>
      </c>
      <c r="L108" s="24">
        <f t="shared" si="0"/>
        <v>0.87288300149391629</v>
      </c>
      <c r="M108" s="24">
        <f t="shared" si="0"/>
        <v>0.97322148946120368</v>
      </c>
      <c r="N108" s="24">
        <f t="shared" si="0"/>
        <v>0.8604595220734006</v>
      </c>
      <c r="O108" s="24">
        <f t="shared" si="0"/>
        <v>0.96368715023640117</v>
      </c>
      <c r="P108" s="24">
        <f t="shared" si="0"/>
        <v>0.83627549643000365</v>
      </c>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row>
    <row r="109" spans="1:92" x14ac:dyDescent="0.2">
      <c r="A109" s="280" t="s">
        <v>172</v>
      </c>
      <c r="B109" s="280"/>
      <c r="C109" s="280"/>
      <c r="D109" s="280"/>
      <c r="E109" s="280"/>
      <c r="F109" s="280"/>
      <c r="G109" s="280"/>
      <c r="H109" s="280"/>
      <c r="I109" s="280"/>
      <c r="J109" s="280"/>
      <c r="K109" s="280"/>
      <c r="L109" s="280"/>
      <c r="M109" s="280"/>
      <c r="N109" s="280"/>
      <c r="O109" s="281"/>
      <c r="P109" s="281"/>
    </row>
    <row r="110" spans="1:92" x14ac:dyDescent="0.2">
      <c r="B110" s="1"/>
      <c r="C110" s="7"/>
      <c r="J110" s="46"/>
    </row>
    <row r="111" spans="1:92" x14ac:dyDescent="0.2">
      <c r="B111" s="1"/>
      <c r="C111" s="7"/>
      <c r="K111" s="47"/>
      <c r="L111" s="47"/>
    </row>
    <row r="112" spans="1:92" ht="15" customHeight="1" x14ac:dyDescent="0.2">
      <c r="B112" s="1"/>
      <c r="K112" s="26"/>
      <c r="L112" s="26"/>
    </row>
    <row r="113" spans="2:92" x14ac:dyDescent="0.2">
      <c r="B113" s="1"/>
    </row>
    <row r="114" spans="2:92" x14ac:dyDescent="0.2">
      <c r="B114" s="1"/>
    </row>
    <row r="115" spans="2:92" x14ac:dyDescent="0.2">
      <c r="B115" s="1"/>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row>
    <row r="116" spans="2:92" x14ac:dyDescent="0.2">
      <c r="B116" s="1"/>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row>
    <row r="117" spans="2:92" x14ac:dyDescent="0.2">
      <c r="B117" s="1"/>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row>
    <row r="118" spans="2:92" x14ac:dyDescent="0.2">
      <c r="B118" s="1"/>
      <c r="D118" s="1" t="s">
        <v>6</v>
      </c>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row>
    <row r="119" spans="2:92" x14ac:dyDescent="0.2">
      <c r="B119" s="1"/>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row>
    <row r="120" spans="2:92" x14ac:dyDescent="0.2">
      <c r="B120" s="1"/>
      <c r="F120" s="1" t="s">
        <v>6</v>
      </c>
      <c r="L120" s="1" t="s">
        <v>6</v>
      </c>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row>
    <row r="121" spans="2:92" x14ac:dyDescent="0.2">
      <c r="B121" s="1"/>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row>
    <row r="122" spans="2:92" x14ac:dyDescent="0.2">
      <c r="B122" s="1"/>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row>
    <row r="123" spans="2:92" x14ac:dyDescent="0.2">
      <c r="I123" s="26" t="s">
        <v>6</v>
      </c>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row>
    <row r="124" spans="2:92" x14ac:dyDescent="0.2">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row>
    <row r="125" spans="2:92" x14ac:dyDescent="0.2">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row>
    <row r="126" spans="2:92" x14ac:dyDescent="0.2">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row>
    <row r="127" spans="2:92" x14ac:dyDescent="0.2">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row>
    <row r="128" spans="2:92" x14ac:dyDescent="0.2">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row>
    <row r="129" spans="13:92" x14ac:dyDescent="0.2">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row>
    <row r="130" spans="13:92" x14ac:dyDescent="0.2">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row>
    <row r="131" spans="13:92" x14ac:dyDescent="0.2">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row>
    <row r="132" spans="13:92" x14ac:dyDescent="0.2">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row>
    <row r="133" spans="13:92" x14ac:dyDescent="0.2">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row>
    <row r="134" spans="13:92" x14ac:dyDescent="0.2">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row>
    <row r="135" spans="13:92" x14ac:dyDescent="0.2">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row>
    <row r="136" spans="13:92" x14ac:dyDescent="0.2">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row>
    <row r="137" spans="13:92" x14ac:dyDescent="0.2">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row>
    <row r="138" spans="13:92" x14ac:dyDescent="0.2">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row>
    <row r="139" spans="13:92" x14ac:dyDescent="0.2">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row>
    <row r="140" spans="13:92" x14ac:dyDescent="0.2">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row>
    <row r="141" spans="13:92" x14ac:dyDescent="0.2">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row>
    <row r="142" spans="13:92" x14ac:dyDescent="0.2">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row>
    <row r="143" spans="13:92" x14ac:dyDescent="0.2">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row>
    <row r="144" spans="13:92" x14ac:dyDescent="0.2">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row>
    <row r="145" spans="13:92" x14ac:dyDescent="0.2">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row>
    <row r="146" spans="13:92" x14ac:dyDescent="0.2">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row>
    <row r="147" spans="13:92" x14ac:dyDescent="0.2">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row>
    <row r="148" spans="13:92" x14ac:dyDescent="0.2">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row>
    <row r="149" spans="13:92" x14ac:dyDescent="0.2">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row>
    <row r="150" spans="13:92" x14ac:dyDescent="0.2">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row>
    <row r="151" spans="13:92" x14ac:dyDescent="0.2">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row>
    <row r="152" spans="13:92" x14ac:dyDescent="0.2">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row>
    <row r="153" spans="13:92" x14ac:dyDescent="0.2">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row>
    <row r="154" spans="13:92" x14ac:dyDescent="0.2">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row>
    <row r="155" spans="13:92" x14ac:dyDescent="0.2">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row>
    <row r="156" spans="13:92" x14ac:dyDescent="0.2">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row>
    <row r="157" spans="13:92" x14ac:dyDescent="0.2">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row>
    <row r="158" spans="13:92" x14ac:dyDescent="0.2">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row>
    <row r="159" spans="13:92" x14ac:dyDescent="0.2">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row>
    <row r="160" spans="13:92" x14ac:dyDescent="0.2">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row>
    <row r="161" spans="13:92" x14ac:dyDescent="0.2">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row>
    <row r="162" spans="13:92" x14ac:dyDescent="0.2">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row>
    <row r="163" spans="13:92" x14ac:dyDescent="0.2">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row>
    <row r="164" spans="13:92" x14ac:dyDescent="0.2">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row>
    <row r="165" spans="13:92" x14ac:dyDescent="0.2">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row>
  </sheetData>
  <sheetProtection sheet="1" objects="1" scenarios="1" formatColumns="0" formatRows="0" autoFilter="0"/>
  <protectedRanges>
    <protectedRange sqref="K7:L106" name="Quarterly Data"/>
    <protectedRange sqref="A110:B202 C131:C202 C129 C110:C127 K113:L202 K110:L111 D110:J202 A107:C107" name="Summary Area"/>
    <protectedRange sqref="M7:P106" name="Quarterly Data_1"/>
    <protectedRange sqref="M110:P115" name="Summary Area_1"/>
    <protectedRange sqref="K109:L109" name="Summary Area_2"/>
    <protectedRange sqref="M109:P109" name="Summary Area_1_1"/>
    <protectedRange sqref="E108:P108" name="Summary Area_3"/>
    <protectedRange sqref="E109:J109" name="Summary Area_4"/>
    <protectedRange sqref="B109:D109" name="Summary Area_2_2"/>
    <protectedRange sqref="A109" name="Summary Area_2_1_2"/>
  </protectedRanges>
  <autoFilter ref="A6:P109" xr:uid="{A5DCB167-B16A-4BE2-B4C2-B6D9C873AEB2}"/>
  <sortState xmlns:xlrd2="http://schemas.microsoft.com/office/spreadsheetml/2017/richdata2" ref="A7:P106">
    <sortCondition descending="1" ref="I7:I106"/>
    <sortCondition descending="1" ref="F7:F106"/>
  </sortState>
  <mergeCells count="16">
    <mergeCell ref="A1:L1"/>
    <mergeCell ref="O2:P2"/>
    <mergeCell ref="O3:P3"/>
    <mergeCell ref="O4:P4"/>
    <mergeCell ref="O5:P5"/>
    <mergeCell ref="A4:B4"/>
    <mergeCell ref="A5:B5"/>
    <mergeCell ref="K2:L2"/>
    <mergeCell ref="M5:N5"/>
    <mergeCell ref="M2:N2"/>
    <mergeCell ref="M3:N3"/>
    <mergeCell ref="M4:N4"/>
    <mergeCell ref="K5:L5"/>
    <mergeCell ref="K4:L4"/>
    <mergeCell ref="F2:J2"/>
    <mergeCell ref="K3:L3"/>
  </mergeCells>
  <conditionalFormatting sqref="A7:A106">
    <cfRule type="cellIs" dxfId="19" priority="55" operator="equal">
      <formula>"FLAGGED"</formula>
    </cfRule>
    <cfRule type="cellIs" dxfId="18" priority="56" operator="equal">
      <formula>"RESOLVED"</formula>
    </cfRule>
  </conditionalFormatting>
  <conditionalFormatting sqref="E7:E106 H7:H106">
    <cfRule type="containsText" dxfId="17" priority="4" operator="containsText" text="Yes">
      <formula>NOT(ISERROR(SEARCH("Yes",E7)))</formula>
    </cfRule>
    <cfRule type="containsText" dxfId="16" priority="62" operator="containsText" text="No">
      <formula>NOT(ISERROR(SEARCH("No",E7)))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5D7E-06A3-41DA-99C3-6F20E1687489}">
  <sheetPr codeName="Sheet7">
    <tabColor theme="8" tint="-0.499984740745262"/>
  </sheetPr>
  <dimension ref="A1:DL165"/>
  <sheetViews>
    <sheetView topLeftCell="D1" zoomScale="80" zoomScaleNormal="80" workbookViewId="0">
      <pane ySplit="6" topLeftCell="A25" activePane="bottomLeft" state="frozen"/>
      <selection pane="bottomLeft" activeCell="O3" sqref="O3:R4"/>
    </sheetView>
  </sheetViews>
  <sheetFormatPr defaultColWidth="18.140625" defaultRowHeight="14.25" x14ac:dyDescent="0.2"/>
  <cols>
    <col min="1" max="1" width="10.140625" style="1" customWidth="1"/>
    <col min="2" max="2" width="12.85546875" style="28" customWidth="1"/>
    <col min="3" max="3" width="57" style="1" customWidth="1"/>
    <col min="4" max="6" width="21.42578125" style="1" customWidth="1"/>
    <col min="7" max="7" width="16.28515625" style="1" customWidth="1"/>
    <col min="8" max="8" width="15.140625" style="1" customWidth="1"/>
    <col min="9" max="9" width="22" style="26" customWidth="1"/>
    <col min="10" max="10" width="16.28515625" style="1" customWidth="1"/>
    <col min="11" max="11" width="15.140625" style="1" customWidth="1"/>
    <col min="12" max="12" width="21.7109375" style="26" customWidth="1"/>
    <col min="13" max="14" width="23.140625" style="1" customWidth="1"/>
    <col min="15" max="15" width="21.42578125" style="1" customWidth="1"/>
    <col min="16" max="16" width="23.140625" style="1" customWidth="1"/>
    <col min="17" max="17" width="21.42578125" style="1" customWidth="1"/>
    <col min="18" max="116" width="23.140625" style="1" customWidth="1"/>
    <col min="117" max="16384" width="18.140625" style="1"/>
  </cols>
  <sheetData>
    <row r="1" spans="1:116" ht="43.5" customHeight="1" thickBot="1" x14ac:dyDescent="0.25">
      <c r="A1" s="320" t="s">
        <v>181</v>
      </c>
      <c r="B1" s="320"/>
      <c r="C1" s="320"/>
      <c r="D1" s="320"/>
      <c r="E1" s="320"/>
      <c r="F1" s="320"/>
      <c r="G1" s="320"/>
      <c r="H1" s="320"/>
      <c r="I1" s="320"/>
      <c r="J1" s="320"/>
      <c r="K1" s="320"/>
      <c r="L1" s="320"/>
      <c r="M1" s="320"/>
      <c r="N1" s="320"/>
      <c r="O1" s="260"/>
      <c r="P1" s="260"/>
    </row>
    <row r="2" spans="1:116" s="101" customFormat="1" ht="21.75" customHeight="1" x14ac:dyDescent="0.25">
      <c r="A2" s="208" t="s">
        <v>182</v>
      </c>
      <c r="B2" s="134"/>
      <c r="C2" s="160"/>
      <c r="D2" s="318"/>
      <c r="E2" s="318"/>
      <c r="F2" s="319"/>
      <c r="G2" s="214"/>
      <c r="H2" s="324"/>
      <c r="I2" s="324"/>
      <c r="J2" s="324"/>
      <c r="K2" s="324"/>
      <c r="L2" s="324"/>
      <c r="M2" s="318"/>
      <c r="N2" s="318"/>
      <c r="O2" s="318"/>
      <c r="P2" s="319"/>
      <c r="Q2" s="318"/>
      <c r="R2" s="319"/>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row>
    <row r="3" spans="1:116" s="4" customFormat="1" ht="20.25" customHeight="1" x14ac:dyDescent="0.3">
      <c r="A3" s="176"/>
      <c r="B3" s="177"/>
      <c r="C3" s="177"/>
      <c r="D3" s="322"/>
      <c r="E3" s="322"/>
      <c r="F3" s="323"/>
      <c r="G3" s="212"/>
      <c r="H3" s="48"/>
      <c r="I3" s="48"/>
      <c r="J3" s="48"/>
      <c r="K3" s="48"/>
      <c r="L3" s="48"/>
      <c r="M3" s="295" t="s">
        <v>2</v>
      </c>
      <c r="N3" s="296"/>
      <c r="O3" s="303" t="s">
        <v>3</v>
      </c>
      <c r="P3" s="304"/>
      <c r="Q3" s="310" t="s">
        <v>3</v>
      </c>
      <c r="R3" s="30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row>
    <row r="4" spans="1:116" s="4" customFormat="1" ht="18" x14ac:dyDescent="0.25">
      <c r="A4" s="321"/>
      <c r="B4" s="309"/>
      <c r="C4" s="178"/>
      <c r="D4" s="212"/>
      <c r="E4" s="212"/>
      <c r="F4" s="213"/>
      <c r="G4" s="212"/>
      <c r="H4" s="48"/>
      <c r="I4" s="48"/>
      <c r="J4" s="216"/>
      <c r="K4" s="48"/>
      <c r="L4" s="48"/>
      <c r="M4" s="307" t="s">
        <v>4</v>
      </c>
      <c r="N4" s="308"/>
      <c r="O4" s="297" t="s">
        <v>5</v>
      </c>
      <c r="P4" s="298"/>
      <c r="Q4" s="311" t="s">
        <v>5</v>
      </c>
      <c r="R4" s="298"/>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row>
    <row r="5" spans="1:116" s="4" customFormat="1" ht="18.75" customHeight="1" x14ac:dyDescent="0.25">
      <c r="A5" s="321"/>
      <c r="B5" s="309"/>
      <c r="C5" s="178"/>
      <c r="D5" s="48"/>
      <c r="E5" s="48"/>
      <c r="F5" s="49" t="s">
        <v>183</v>
      </c>
      <c r="G5" s="257"/>
      <c r="H5" s="48"/>
      <c r="I5" s="48"/>
      <c r="J5" s="35"/>
      <c r="K5" s="48"/>
      <c r="L5" s="48"/>
      <c r="M5" s="300">
        <v>45747</v>
      </c>
      <c r="N5" s="301"/>
      <c r="O5" s="305">
        <v>45716</v>
      </c>
      <c r="P5" s="317"/>
      <c r="Q5" s="305">
        <v>45688</v>
      </c>
      <c r="R5" s="312"/>
      <c r="S5" s="258"/>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row>
    <row r="6" spans="1:116" s="98" customFormat="1" ht="69" customHeight="1" x14ac:dyDescent="0.25">
      <c r="A6" s="161" t="s">
        <v>7</v>
      </c>
      <c r="B6" s="107" t="s">
        <v>8</v>
      </c>
      <c r="C6" s="107" t="s">
        <v>184</v>
      </c>
      <c r="D6" s="111" t="s">
        <v>185</v>
      </c>
      <c r="E6" s="111" t="s">
        <v>186</v>
      </c>
      <c r="F6" s="108" t="s">
        <v>187</v>
      </c>
      <c r="G6" s="126" t="s">
        <v>11</v>
      </c>
      <c r="H6" s="103" t="s">
        <v>12</v>
      </c>
      <c r="I6" s="103" t="s">
        <v>13</v>
      </c>
      <c r="J6" s="126" t="s">
        <v>14</v>
      </c>
      <c r="K6" s="103" t="s">
        <v>15</v>
      </c>
      <c r="L6" s="104" t="s">
        <v>16</v>
      </c>
      <c r="M6" s="105" t="s">
        <v>17</v>
      </c>
      <c r="N6" s="112" t="s">
        <v>18</v>
      </c>
      <c r="O6" s="36" t="s">
        <v>17</v>
      </c>
      <c r="P6" s="163" t="s">
        <v>18</v>
      </c>
      <c r="Q6" s="36" t="s">
        <v>17</v>
      </c>
      <c r="R6" s="163" t="s">
        <v>18</v>
      </c>
    </row>
    <row r="7" spans="1:116" ht="17.25" customHeight="1" x14ac:dyDescent="0.2">
      <c r="A7" s="179" t="s">
        <v>52</v>
      </c>
      <c r="B7" s="7" t="s">
        <v>58</v>
      </c>
      <c r="C7" s="7" t="s">
        <v>61</v>
      </c>
      <c r="D7" s="44">
        <v>69845.600000000006</v>
      </c>
      <c r="E7" s="44">
        <v>279382.42000000004</v>
      </c>
      <c r="F7" s="132">
        <v>349228.02</v>
      </c>
      <c r="G7" s="270" t="s">
        <v>22</v>
      </c>
      <c r="H7" s="52">
        <v>1</v>
      </c>
      <c r="I7" s="10">
        <v>349228.02</v>
      </c>
      <c r="J7" s="50" t="s">
        <v>22</v>
      </c>
      <c r="K7" s="52">
        <v>1</v>
      </c>
      <c r="L7" s="10">
        <v>349228.02</v>
      </c>
      <c r="M7" s="40">
        <v>349228.02</v>
      </c>
      <c r="N7" s="41">
        <v>349228.02</v>
      </c>
      <c r="O7" s="42" t="s">
        <v>27</v>
      </c>
      <c r="P7" s="166" t="s">
        <v>27</v>
      </c>
      <c r="Q7" s="42" t="s">
        <v>27</v>
      </c>
      <c r="R7" s="166" t="s">
        <v>27</v>
      </c>
      <c r="S7" s="7"/>
    </row>
    <row r="8" spans="1:116" ht="17.25" customHeight="1" x14ac:dyDescent="0.3">
      <c r="A8" s="179" t="s">
        <v>115</v>
      </c>
      <c r="B8" s="7" t="s">
        <v>58</v>
      </c>
      <c r="C8" s="7" t="s">
        <v>116</v>
      </c>
      <c r="D8" s="44">
        <v>22071.21</v>
      </c>
      <c r="E8" s="44">
        <v>88284.85</v>
      </c>
      <c r="F8" s="132">
        <v>110356.06</v>
      </c>
      <c r="G8" s="272" t="s">
        <v>22</v>
      </c>
      <c r="H8" s="9">
        <v>1</v>
      </c>
      <c r="I8" s="10">
        <v>110356.06</v>
      </c>
      <c r="J8" s="50" t="s">
        <v>83</v>
      </c>
      <c r="K8" s="9">
        <v>0.98563658398097942</v>
      </c>
      <c r="L8" s="10">
        <v>108770.97</v>
      </c>
      <c r="M8" s="40">
        <v>110356.06</v>
      </c>
      <c r="N8" s="41">
        <v>108770.97</v>
      </c>
      <c r="O8" s="42">
        <v>110356.06</v>
      </c>
      <c r="P8" s="166">
        <v>108770.97</v>
      </c>
      <c r="Q8" s="42">
        <v>102632</v>
      </c>
      <c r="R8" s="166">
        <v>101046.91</v>
      </c>
    </row>
    <row r="9" spans="1:116" ht="17.25" customHeight="1" x14ac:dyDescent="0.2">
      <c r="A9" s="179" t="s">
        <v>81</v>
      </c>
      <c r="B9" s="7" t="s">
        <v>20</v>
      </c>
      <c r="C9" s="7" t="s">
        <v>96</v>
      </c>
      <c r="D9" s="44">
        <v>5496187.8399999999</v>
      </c>
      <c r="E9" s="44">
        <v>21984751.359999999</v>
      </c>
      <c r="F9" s="132">
        <v>27480939.199999999</v>
      </c>
      <c r="G9" s="270" t="s">
        <v>83</v>
      </c>
      <c r="H9" s="52">
        <v>0.97064120938050036</v>
      </c>
      <c r="I9" s="10">
        <v>26674132.059999999</v>
      </c>
      <c r="J9" s="50" t="s">
        <v>83</v>
      </c>
      <c r="K9" s="52">
        <v>0.97036606339859011</v>
      </c>
      <c r="L9" s="10">
        <v>26666570.789999999</v>
      </c>
      <c r="M9" s="40">
        <v>26674132.059999999</v>
      </c>
      <c r="N9" s="41">
        <v>26666570.789999999</v>
      </c>
      <c r="O9" s="42">
        <v>26674132.059999999</v>
      </c>
      <c r="P9" s="166">
        <v>26666570.789999999</v>
      </c>
      <c r="Q9" s="42">
        <v>26667078.550000001</v>
      </c>
      <c r="R9" s="166">
        <v>26659517.280000001</v>
      </c>
    </row>
    <row r="10" spans="1:116" ht="17.25" customHeight="1" x14ac:dyDescent="0.3">
      <c r="A10" s="179" t="s">
        <v>66</v>
      </c>
      <c r="B10" s="7" t="s">
        <v>58</v>
      </c>
      <c r="C10" s="7" t="s">
        <v>67</v>
      </c>
      <c r="D10" s="44">
        <v>169864.51</v>
      </c>
      <c r="E10" s="44">
        <v>679458.04</v>
      </c>
      <c r="F10" s="132">
        <v>849322.55</v>
      </c>
      <c r="G10" s="272" t="s">
        <v>22</v>
      </c>
      <c r="H10" s="9">
        <v>1</v>
      </c>
      <c r="I10" s="10">
        <v>849322.55</v>
      </c>
      <c r="J10" s="50" t="s">
        <v>83</v>
      </c>
      <c r="K10" s="9">
        <v>0.95956923550422624</v>
      </c>
      <c r="L10" s="10">
        <v>814983.79</v>
      </c>
      <c r="M10" s="40">
        <v>849322.55</v>
      </c>
      <c r="N10" s="41">
        <v>814983.79</v>
      </c>
      <c r="O10" s="42">
        <v>849322.55</v>
      </c>
      <c r="P10" s="166">
        <v>814983.79</v>
      </c>
      <c r="Q10" s="42">
        <v>849322.55</v>
      </c>
      <c r="R10" s="166">
        <v>685004.08</v>
      </c>
    </row>
    <row r="11" spans="1:116" ht="17.25" customHeight="1" x14ac:dyDescent="0.2">
      <c r="A11" s="179" t="s">
        <v>36</v>
      </c>
      <c r="B11" s="7" t="s">
        <v>32</v>
      </c>
      <c r="C11" s="7" t="s">
        <v>37</v>
      </c>
      <c r="D11" s="44">
        <v>16839875.010000002</v>
      </c>
      <c r="E11" s="44">
        <v>67359500.059999987</v>
      </c>
      <c r="F11" s="132">
        <v>84199375.069999993</v>
      </c>
      <c r="G11" s="270" t="s">
        <v>22</v>
      </c>
      <c r="H11" s="9">
        <v>1</v>
      </c>
      <c r="I11" s="10">
        <v>84199375.069999993</v>
      </c>
      <c r="J11" s="50" t="s">
        <v>83</v>
      </c>
      <c r="K11" s="9">
        <v>0.95548713459115242</v>
      </c>
      <c r="L11" s="10">
        <v>80451419.620000005</v>
      </c>
      <c r="M11" s="40">
        <v>84199375.069999993</v>
      </c>
      <c r="N11" s="41">
        <v>80451419.620000005</v>
      </c>
      <c r="O11" s="42">
        <v>84199375.069999993</v>
      </c>
      <c r="P11" s="166">
        <v>80451419.620000005</v>
      </c>
      <c r="Q11" s="42">
        <v>84199375.069999993</v>
      </c>
      <c r="R11" s="166">
        <v>79594031.700000003</v>
      </c>
      <c r="S11" s="7"/>
    </row>
    <row r="12" spans="1:116" ht="17.25" customHeight="1" x14ac:dyDescent="0.2">
      <c r="A12" s="179" t="s">
        <v>66</v>
      </c>
      <c r="B12" s="7" t="s">
        <v>32</v>
      </c>
      <c r="C12" s="7" t="s">
        <v>126</v>
      </c>
      <c r="D12" s="44">
        <v>181997.69</v>
      </c>
      <c r="E12" s="44">
        <v>727990.76</v>
      </c>
      <c r="F12" s="132">
        <v>909988.45</v>
      </c>
      <c r="G12" s="270" t="s">
        <v>22</v>
      </c>
      <c r="H12" s="9">
        <v>1</v>
      </c>
      <c r="I12" s="10">
        <v>909988.45</v>
      </c>
      <c r="J12" s="50" t="s">
        <v>83</v>
      </c>
      <c r="K12" s="9">
        <v>0.95532072962024961</v>
      </c>
      <c r="L12" s="10">
        <v>869330.83</v>
      </c>
      <c r="M12" s="40">
        <v>909988.45</v>
      </c>
      <c r="N12" s="41">
        <v>869330.83</v>
      </c>
      <c r="O12" s="42">
        <v>909988.45</v>
      </c>
      <c r="P12" s="166">
        <v>869330.83</v>
      </c>
      <c r="Q12" s="42">
        <v>909988.45</v>
      </c>
      <c r="R12" s="166">
        <v>858137.04</v>
      </c>
      <c r="S12" s="7"/>
    </row>
    <row r="13" spans="1:116" ht="17.25" customHeight="1" x14ac:dyDescent="0.3">
      <c r="A13" s="179" t="s">
        <v>36</v>
      </c>
      <c r="B13" s="7" t="s">
        <v>58</v>
      </c>
      <c r="C13" s="7" t="s">
        <v>63</v>
      </c>
      <c r="D13" s="44">
        <v>16465682.18</v>
      </c>
      <c r="E13" s="44">
        <v>65862728.699999996</v>
      </c>
      <c r="F13" s="132">
        <v>82328410.879999995</v>
      </c>
      <c r="G13" s="271" t="s">
        <v>22</v>
      </c>
      <c r="H13" s="46">
        <v>1</v>
      </c>
      <c r="I13" s="51">
        <v>82328410.879999995</v>
      </c>
      <c r="J13" s="53" t="s">
        <v>83</v>
      </c>
      <c r="K13" s="46">
        <v>0.93890081545079385</v>
      </c>
      <c r="L13" s="10">
        <v>77298212.109999999</v>
      </c>
      <c r="M13" s="40">
        <v>82328410.879999995</v>
      </c>
      <c r="N13" s="41">
        <v>77298212.109999999</v>
      </c>
      <c r="O13" s="42">
        <v>82328410.879999995</v>
      </c>
      <c r="P13" s="166">
        <v>77298212.109999999</v>
      </c>
      <c r="Q13" s="42">
        <v>82328410.879999995</v>
      </c>
      <c r="R13" s="166">
        <v>77242985.319999993</v>
      </c>
      <c r="S13" s="7"/>
    </row>
    <row r="14" spans="1:116" ht="17.25" customHeight="1" x14ac:dyDescent="0.2">
      <c r="A14" s="179" t="s">
        <v>42</v>
      </c>
      <c r="B14" s="7" t="s">
        <v>58</v>
      </c>
      <c r="C14" s="7" t="s">
        <v>144</v>
      </c>
      <c r="D14" s="44">
        <v>300211.38</v>
      </c>
      <c r="E14" s="44">
        <v>900634.12</v>
      </c>
      <c r="F14" s="132">
        <v>1200845.5</v>
      </c>
      <c r="G14" s="270" t="s">
        <v>22</v>
      </c>
      <c r="H14" s="52">
        <v>1</v>
      </c>
      <c r="I14" s="10">
        <v>1200845.5</v>
      </c>
      <c r="J14" s="50" t="s">
        <v>83</v>
      </c>
      <c r="K14" s="52">
        <v>0.93581578146397681</v>
      </c>
      <c r="L14" s="10">
        <v>1123770.17</v>
      </c>
      <c r="M14" s="40">
        <v>1200845.5</v>
      </c>
      <c r="N14" s="41">
        <v>1123770.17</v>
      </c>
      <c r="O14" s="42">
        <v>1200845.5</v>
      </c>
      <c r="P14" s="166">
        <v>1123770.17</v>
      </c>
      <c r="Q14" s="42">
        <v>1200845.5</v>
      </c>
      <c r="R14" s="166">
        <v>1123770.17</v>
      </c>
      <c r="S14" s="7"/>
    </row>
    <row r="15" spans="1:116" ht="17.25" customHeight="1" x14ac:dyDescent="0.3">
      <c r="A15" s="179" t="s">
        <v>123</v>
      </c>
      <c r="B15" s="7" t="s">
        <v>58</v>
      </c>
      <c r="C15" s="7" t="s">
        <v>177</v>
      </c>
      <c r="D15" s="44">
        <v>107562.23</v>
      </c>
      <c r="E15" s="44">
        <v>430248.92000000004</v>
      </c>
      <c r="F15" s="132">
        <v>537811.15</v>
      </c>
      <c r="G15" s="272" t="s">
        <v>83</v>
      </c>
      <c r="H15" s="9">
        <v>0.93000000092969437</v>
      </c>
      <c r="I15" s="10">
        <v>500164.37</v>
      </c>
      <c r="J15" s="50" t="s">
        <v>83</v>
      </c>
      <c r="K15" s="9">
        <v>0.93000000092969437</v>
      </c>
      <c r="L15" s="10">
        <v>500164.37</v>
      </c>
      <c r="M15" s="40">
        <v>500164.37</v>
      </c>
      <c r="N15" s="41">
        <v>500164.37</v>
      </c>
      <c r="O15" s="42">
        <v>500164.37</v>
      </c>
      <c r="P15" s="166">
        <v>500164.37</v>
      </c>
      <c r="Q15" s="42">
        <v>500164.37</v>
      </c>
      <c r="R15" s="166">
        <v>500164.37</v>
      </c>
    </row>
    <row r="16" spans="1:116" ht="17.25" customHeight="1" x14ac:dyDescent="0.2">
      <c r="A16" s="179" t="s">
        <v>25</v>
      </c>
      <c r="B16" s="7" t="s">
        <v>20</v>
      </c>
      <c r="C16" s="7" t="s">
        <v>26</v>
      </c>
      <c r="D16" s="44">
        <v>3336714.04</v>
      </c>
      <c r="E16" s="44">
        <v>13346856.140000001</v>
      </c>
      <c r="F16" s="132">
        <v>16683570.18</v>
      </c>
      <c r="G16" s="270" t="s">
        <v>22</v>
      </c>
      <c r="H16" s="9">
        <v>1</v>
      </c>
      <c r="I16" s="10">
        <v>16683570.18</v>
      </c>
      <c r="J16" s="50" t="s">
        <v>83</v>
      </c>
      <c r="K16" s="9">
        <v>0.91724054053758897</v>
      </c>
      <c r="L16" s="10">
        <v>15302846.93</v>
      </c>
      <c r="M16" s="40">
        <v>16683570.18</v>
      </c>
      <c r="N16" s="41">
        <v>15302846.93</v>
      </c>
      <c r="O16" s="42">
        <v>16683570.18</v>
      </c>
      <c r="P16" s="166">
        <v>15302846.93</v>
      </c>
      <c r="Q16" s="42">
        <v>16683570.18</v>
      </c>
      <c r="R16" s="166">
        <v>15129182.869999999</v>
      </c>
      <c r="S16" s="7"/>
    </row>
    <row r="17" spans="1:19" ht="17.25" customHeight="1" x14ac:dyDescent="0.2">
      <c r="A17" s="179" t="s">
        <v>48</v>
      </c>
      <c r="B17" s="7" t="s">
        <v>32</v>
      </c>
      <c r="C17" s="7" t="s">
        <v>49</v>
      </c>
      <c r="D17" s="44">
        <v>539706.96</v>
      </c>
      <c r="E17" s="44">
        <v>2158827.86</v>
      </c>
      <c r="F17" s="132">
        <v>2698534.82</v>
      </c>
      <c r="G17" s="270" t="s">
        <v>22</v>
      </c>
      <c r="H17" s="52">
        <v>1</v>
      </c>
      <c r="I17" s="10">
        <v>2698534.82</v>
      </c>
      <c r="J17" s="50" t="s">
        <v>83</v>
      </c>
      <c r="K17" s="52">
        <v>0.91128078162059811</v>
      </c>
      <c r="L17" s="10">
        <v>2459122.92</v>
      </c>
      <c r="M17" s="40">
        <v>2698534.82</v>
      </c>
      <c r="N17" s="41">
        <v>2459122.92</v>
      </c>
      <c r="O17" s="42">
        <v>2698534.82</v>
      </c>
      <c r="P17" s="166">
        <v>2459122.92</v>
      </c>
      <c r="Q17" s="42">
        <v>2698534.82</v>
      </c>
      <c r="R17" s="166">
        <v>1975877.23</v>
      </c>
      <c r="S17" s="7"/>
    </row>
    <row r="18" spans="1:19" ht="17.25" customHeight="1" x14ac:dyDescent="0.2">
      <c r="A18" s="179" t="s">
        <v>91</v>
      </c>
      <c r="B18" s="7" t="s">
        <v>32</v>
      </c>
      <c r="C18" s="7" t="s">
        <v>51</v>
      </c>
      <c r="D18" s="44">
        <v>344538.39</v>
      </c>
      <c r="E18" s="44">
        <v>1378153.55</v>
      </c>
      <c r="F18" s="132">
        <v>1722691.94</v>
      </c>
      <c r="G18" s="270" t="s">
        <v>22</v>
      </c>
      <c r="H18" s="9">
        <v>1</v>
      </c>
      <c r="I18" s="10">
        <v>575627.56000000006</v>
      </c>
      <c r="J18" s="50" t="s">
        <v>83</v>
      </c>
      <c r="K18" s="9">
        <v>0.89999999305106226</v>
      </c>
      <c r="L18" s="10">
        <v>518064.8</v>
      </c>
      <c r="M18" s="40">
        <v>575627.56000000006</v>
      </c>
      <c r="N18" s="41">
        <v>518064.8</v>
      </c>
      <c r="O18" s="42">
        <v>575627.56000000006</v>
      </c>
      <c r="P18" s="166">
        <v>518064.8</v>
      </c>
      <c r="Q18" s="42">
        <v>1638937.55</v>
      </c>
      <c r="R18" s="166">
        <v>635658.5</v>
      </c>
      <c r="S18" s="7"/>
    </row>
    <row r="19" spans="1:19" ht="17.25" customHeight="1" x14ac:dyDescent="0.2">
      <c r="A19" s="179" t="s">
        <v>108</v>
      </c>
      <c r="B19" s="7" t="s">
        <v>32</v>
      </c>
      <c r="C19" s="7" t="s">
        <v>109</v>
      </c>
      <c r="D19" s="44">
        <v>208339.46</v>
      </c>
      <c r="E19" s="44">
        <v>625018.38</v>
      </c>
      <c r="F19" s="132">
        <v>833357.84</v>
      </c>
      <c r="G19" s="270" t="s">
        <v>22</v>
      </c>
      <c r="H19" s="9">
        <v>1</v>
      </c>
      <c r="I19" s="10">
        <v>833357.84</v>
      </c>
      <c r="J19" s="50" t="s">
        <v>83</v>
      </c>
      <c r="K19" s="9">
        <v>0.89999974080762235</v>
      </c>
      <c r="L19" s="10">
        <v>750021.84</v>
      </c>
      <c r="M19" s="40">
        <v>833357.84</v>
      </c>
      <c r="N19" s="41">
        <v>750021.84</v>
      </c>
      <c r="O19" s="42">
        <v>833357.84</v>
      </c>
      <c r="P19" s="166">
        <v>750021.84</v>
      </c>
      <c r="Q19" s="42">
        <v>833357.84</v>
      </c>
      <c r="R19" s="166">
        <v>750021.84</v>
      </c>
      <c r="S19" s="7"/>
    </row>
    <row r="20" spans="1:19" ht="17.25" customHeight="1" x14ac:dyDescent="0.2">
      <c r="A20" s="179" t="s">
        <v>30</v>
      </c>
      <c r="B20" s="7" t="s">
        <v>58</v>
      </c>
      <c r="C20" s="7" t="s">
        <v>75</v>
      </c>
      <c r="D20" s="44">
        <v>7021329.1699999999</v>
      </c>
      <c r="E20" s="44">
        <v>21063987.5</v>
      </c>
      <c r="F20" s="132">
        <v>28085316.670000002</v>
      </c>
      <c r="G20" s="270" t="s">
        <v>22</v>
      </c>
      <c r="H20" s="52">
        <v>1</v>
      </c>
      <c r="I20" s="10">
        <v>28085316.670000002</v>
      </c>
      <c r="J20" s="50" t="s">
        <v>83</v>
      </c>
      <c r="K20" s="52">
        <v>0.88877192923600379</v>
      </c>
      <c r="L20" s="10">
        <v>24961441.079999998</v>
      </c>
      <c r="M20" s="40">
        <v>28085316.670000002</v>
      </c>
      <c r="N20" s="41">
        <v>24961441.079999998</v>
      </c>
      <c r="O20" s="42">
        <v>28085316.670000002</v>
      </c>
      <c r="P20" s="166">
        <v>24961441.079999998</v>
      </c>
      <c r="Q20" s="42">
        <v>28085316.670000002</v>
      </c>
      <c r="R20" s="166">
        <v>25100717.43</v>
      </c>
    </row>
    <row r="21" spans="1:19" ht="17.25" customHeight="1" x14ac:dyDescent="0.3">
      <c r="A21" s="179" t="s">
        <v>52</v>
      </c>
      <c r="B21" s="7" t="s">
        <v>58</v>
      </c>
      <c r="C21" s="7" t="s">
        <v>179</v>
      </c>
      <c r="D21" s="44">
        <v>227417.29</v>
      </c>
      <c r="E21" s="44">
        <v>909669.14999999991</v>
      </c>
      <c r="F21" s="132">
        <v>1137086.44</v>
      </c>
      <c r="G21" s="272" t="s">
        <v>83</v>
      </c>
      <c r="H21" s="9">
        <v>0.90140444379936502</v>
      </c>
      <c r="I21" s="10">
        <v>1024974.77</v>
      </c>
      <c r="J21" s="50" t="s">
        <v>83</v>
      </c>
      <c r="K21" s="9">
        <v>0.88291545363956669</v>
      </c>
      <c r="L21" s="10">
        <v>1003951.19</v>
      </c>
      <c r="M21" s="40">
        <v>1024974.77</v>
      </c>
      <c r="N21" s="41">
        <v>1003951.19</v>
      </c>
      <c r="O21" s="42">
        <v>1024974.77</v>
      </c>
      <c r="P21" s="166">
        <v>1003951.19</v>
      </c>
      <c r="Q21" s="42">
        <v>1023905.77</v>
      </c>
      <c r="R21" s="166">
        <v>1002882.19</v>
      </c>
      <c r="S21" s="7"/>
    </row>
    <row r="22" spans="1:19" ht="17.25" customHeight="1" x14ac:dyDescent="0.3">
      <c r="A22" s="179" t="s">
        <v>69</v>
      </c>
      <c r="B22" s="7" t="s">
        <v>58</v>
      </c>
      <c r="C22" s="7" t="s">
        <v>73</v>
      </c>
      <c r="D22" s="44">
        <v>79065.22</v>
      </c>
      <c r="E22" s="44">
        <v>316260.90000000002</v>
      </c>
      <c r="F22" s="132">
        <v>395326.12</v>
      </c>
      <c r="G22" s="272" t="s">
        <v>22</v>
      </c>
      <c r="H22" s="9">
        <v>1</v>
      </c>
      <c r="I22" s="10">
        <v>395326.12</v>
      </c>
      <c r="J22" s="50" t="s">
        <v>83</v>
      </c>
      <c r="K22" s="9">
        <v>0.85586133291673216</v>
      </c>
      <c r="L22" s="10">
        <v>338344.34</v>
      </c>
      <c r="M22" s="40">
        <v>395326.12</v>
      </c>
      <c r="N22" s="41">
        <v>338344.34</v>
      </c>
      <c r="O22" s="42">
        <v>395326.12</v>
      </c>
      <c r="P22" s="166">
        <v>338344.34</v>
      </c>
      <c r="Q22" s="42">
        <v>395326.12</v>
      </c>
      <c r="R22" s="166">
        <v>335277.48</v>
      </c>
      <c r="S22" s="7"/>
    </row>
    <row r="23" spans="1:19" ht="17.25" customHeight="1" x14ac:dyDescent="0.2">
      <c r="A23" s="179" t="s">
        <v>30</v>
      </c>
      <c r="B23" s="7" t="s">
        <v>20</v>
      </c>
      <c r="C23" s="7" t="s">
        <v>31</v>
      </c>
      <c r="D23" s="44">
        <v>5823799.04</v>
      </c>
      <c r="E23" s="44">
        <v>23295196.140000001</v>
      </c>
      <c r="F23" s="132">
        <v>29118995.18</v>
      </c>
      <c r="G23" s="270" t="s">
        <v>22</v>
      </c>
      <c r="H23" s="9">
        <v>1</v>
      </c>
      <c r="I23" s="10">
        <v>29118995.18</v>
      </c>
      <c r="J23" s="50" t="s">
        <v>83</v>
      </c>
      <c r="K23" s="9">
        <v>0.84525422281415419</v>
      </c>
      <c r="L23" s="10">
        <v>24612953.640000001</v>
      </c>
      <c r="M23" s="40">
        <v>29118995.18</v>
      </c>
      <c r="N23" s="41">
        <v>24612953.640000001</v>
      </c>
      <c r="O23" s="42">
        <v>29118995.18</v>
      </c>
      <c r="P23" s="166">
        <v>24612953.640000001</v>
      </c>
      <c r="Q23" s="42">
        <v>29118995.18</v>
      </c>
      <c r="R23" s="166">
        <v>24944380.460000001</v>
      </c>
      <c r="S23" s="7"/>
    </row>
    <row r="24" spans="1:19" ht="17.25" customHeight="1" x14ac:dyDescent="0.2">
      <c r="A24" s="179" t="s">
        <v>89</v>
      </c>
      <c r="B24" s="7" t="s">
        <v>32</v>
      </c>
      <c r="C24" s="7" t="s">
        <v>90</v>
      </c>
      <c r="D24" s="44">
        <v>162241.35999999999</v>
      </c>
      <c r="E24" s="44">
        <v>648965.45000000007</v>
      </c>
      <c r="F24" s="132">
        <v>811206.81</v>
      </c>
      <c r="G24" s="270" t="s">
        <v>22</v>
      </c>
      <c r="H24" s="9">
        <v>1</v>
      </c>
      <c r="I24" s="10">
        <v>811206.81</v>
      </c>
      <c r="J24" s="50" t="s">
        <v>83</v>
      </c>
      <c r="K24" s="9">
        <v>0.83325919071118248</v>
      </c>
      <c r="L24" s="10">
        <v>675945.53</v>
      </c>
      <c r="M24" s="40">
        <v>811206.81</v>
      </c>
      <c r="N24" s="41">
        <v>675945.53</v>
      </c>
      <c r="O24" s="42">
        <v>811206.81</v>
      </c>
      <c r="P24" s="166">
        <v>675945.53</v>
      </c>
      <c r="Q24" s="42">
        <v>811206.81</v>
      </c>
      <c r="R24" s="166">
        <v>665784.68999999994</v>
      </c>
    </row>
    <row r="25" spans="1:19" ht="17.25" customHeight="1" x14ac:dyDescent="0.2">
      <c r="A25" s="179" t="s">
        <v>135</v>
      </c>
      <c r="B25" s="7" t="s">
        <v>58</v>
      </c>
      <c r="C25" s="7" t="s">
        <v>136</v>
      </c>
      <c r="D25" s="44">
        <v>113988.03</v>
      </c>
      <c r="E25" s="44">
        <v>455952.1</v>
      </c>
      <c r="F25" s="132">
        <v>569940.13</v>
      </c>
      <c r="G25" s="270" t="s">
        <v>83</v>
      </c>
      <c r="H25" s="52">
        <v>0.93000141962279437</v>
      </c>
      <c r="I25" s="10">
        <v>530045.13</v>
      </c>
      <c r="J25" s="50" t="s">
        <v>83</v>
      </c>
      <c r="K25" s="52">
        <v>0.82999968786195144</v>
      </c>
      <c r="L25" s="10">
        <v>473050.13</v>
      </c>
      <c r="M25" s="40">
        <v>530045.13</v>
      </c>
      <c r="N25" s="41">
        <v>473050.13</v>
      </c>
      <c r="O25" s="42" t="s">
        <v>27</v>
      </c>
      <c r="P25" s="166" t="s">
        <v>27</v>
      </c>
      <c r="Q25" s="42">
        <v>530045.13</v>
      </c>
      <c r="R25" s="166">
        <v>473050.13</v>
      </c>
      <c r="S25" s="7"/>
    </row>
    <row r="26" spans="1:19" ht="17.25" customHeight="1" x14ac:dyDescent="0.3">
      <c r="A26" s="179" t="s">
        <v>91</v>
      </c>
      <c r="B26" s="7" t="s">
        <v>58</v>
      </c>
      <c r="C26" s="7" t="s">
        <v>92</v>
      </c>
      <c r="D26" s="44">
        <v>537252.39</v>
      </c>
      <c r="E26" s="44">
        <v>4451519.8</v>
      </c>
      <c r="F26" s="132">
        <v>4988772.1899999995</v>
      </c>
      <c r="G26" s="272" t="s">
        <v>22</v>
      </c>
      <c r="H26" s="9">
        <v>1.0000000000000002</v>
      </c>
      <c r="I26" s="10">
        <v>4988772.1900000004</v>
      </c>
      <c r="J26" s="50" t="s">
        <v>83</v>
      </c>
      <c r="K26" s="9">
        <v>0.82938667520113818</v>
      </c>
      <c r="L26" s="10">
        <v>4137621.18</v>
      </c>
      <c r="M26" s="40">
        <v>4988772.1900000004</v>
      </c>
      <c r="N26" s="41">
        <v>4137621.18</v>
      </c>
      <c r="O26" s="42">
        <v>4988772.1900000004</v>
      </c>
      <c r="P26" s="166">
        <v>4137621.18</v>
      </c>
      <c r="Q26" s="42">
        <v>4988772.1900000004</v>
      </c>
      <c r="R26" s="166">
        <v>4102565.76</v>
      </c>
      <c r="S26" s="7"/>
    </row>
    <row r="27" spans="1:19" ht="17.25" customHeight="1" x14ac:dyDescent="0.2">
      <c r="A27" s="179" t="s">
        <v>52</v>
      </c>
      <c r="B27" s="7" t="s">
        <v>32</v>
      </c>
      <c r="C27" s="7" t="s">
        <v>57</v>
      </c>
      <c r="D27" s="44">
        <v>521572.05</v>
      </c>
      <c r="E27" s="44">
        <v>1564716.15</v>
      </c>
      <c r="F27" s="132">
        <v>2086288.2</v>
      </c>
      <c r="G27" s="270" t="s">
        <v>22</v>
      </c>
      <c r="H27" s="9">
        <v>1</v>
      </c>
      <c r="I27" s="10">
        <v>1592479.78</v>
      </c>
      <c r="J27" s="50" t="s">
        <v>83</v>
      </c>
      <c r="K27" s="9">
        <v>0.8150801324460144</v>
      </c>
      <c r="L27" s="10">
        <v>1297998.6299999999</v>
      </c>
      <c r="M27" s="40">
        <v>1592479.78</v>
      </c>
      <c r="N27" s="41">
        <v>1297998.6299999999</v>
      </c>
      <c r="O27" s="42" t="s">
        <v>27</v>
      </c>
      <c r="P27" s="166" t="s">
        <v>27</v>
      </c>
      <c r="Q27" s="42">
        <v>2086288.2</v>
      </c>
      <c r="R27" s="166">
        <v>987140.49</v>
      </c>
      <c r="S27" s="7"/>
    </row>
    <row r="28" spans="1:19" ht="17.25" customHeight="1" x14ac:dyDescent="0.2">
      <c r="A28" s="179" t="s">
        <v>102</v>
      </c>
      <c r="B28" s="7" t="s">
        <v>58</v>
      </c>
      <c r="C28" s="7" t="s">
        <v>103</v>
      </c>
      <c r="D28" s="44">
        <v>5803122.0499999998</v>
      </c>
      <c r="E28" s="44">
        <v>17409366.140000001</v>
      </c>
      <c r="F28" s="132">
        <v>23212488.190000001</v>
      </c>
      <c r="G28" s="270" t="s">
        <v>22</v>
      </c>
      <c r="H28" s="9">
        <v>1</v>
      </c>
      <c r="I28" s="10">
        <v>23212488.190000001</v>
      </c>
      <c r="J28" s="50" t="s">
        <v>83</v>
      </c>
      <c r="K28" s="9">
        <v>0.79635933204108611</v>
      </c>
      <c r="L28" s="10">
        <v>18485481.59</v>
      </c>
      <c r="M28" s="40">
        <v>23212488.190000001</v>
      </c>
      <c r="N28" s="41">
        <v>18485481.59</v>
      </c>
      <c r="O28" s="42">
        <v>23212488.190000001</v>
      </c>
      <c r="P28" s="166">
        <v>18485481.59</v>
      </c>
      <c r="Q28" s="42">
        <v>23212488.190000001</v>
      </c>
      <c r="R28" s="166">
        <v>18394450.57</v>
      </c>
      <c r="S28" s="7"/>
    </row>
    <row r="29" spans="1:19" ht="17.25" customHeight="1" x14ac:dyDescent="0.3">
      <c r="A29" s="179" t="s">
        <v>69</v>
      </c>
      <c r="B29" s="7" t="s">
        <v>58</v>
      </c>
      <c r="C29" s="7" t="s">
        <v>70</v>
      </c>
      <c r="D29" s="44">
        <v>676384.83</v>
      </c>
      <c r="E29" s="44">
        <v>2705539.34</v>
      </c>
      <c r="F29" s="132">
        <v>3381924.17</v>
      </c>
      <c r="G29" s="272" t="s">
        <v>22</v>
      </c>
      <c r="H29" s="9">
        <v>1</v>
      </c>
      <c r="I29" s="10">
        <v>3381924.17</v>
      </c>
      <c r="J29" s="50" t="s">
        <v>83</v>
      </c>
      <c r="K29" s="9">
        <v>0.79373282932006139</v>
      </c>
      <c r="L29" s="10">
        <v>2684344.2400000002</v>
      </c>
      <c r="M29" s="40">
        <v>3381924.17</v>
      </c>
      <c r="N29" s="41">
        <v>2684344.2400000002</v>
      </c>
      <c r="O29" s="42">
        <v>3381924.17</v>
      </c>
      <c r="P29" s="166">
        <v>2684344.2400000002</v>
      </c>
      <c r="Q29" s="42">
        <v>3381924.17</v>
      </c>
      <c r="R29" s="166">
        <v>2639327.65</v>
      </c>
      <c r="S29" s="7"/>
    </row>
    <row r="30" spans="1:19" ht="17.25" customHeight="1" x14ac:dyDescent="0.3">
      <c r="A30" s="179" t="s">
        <v>81</v>
      </c>
      <c r="B30" s="7" t="s">
        <v>58</v>
      </c>
      <c r="C30" s="7" t="s">
        <v>86</v>
      </c>
      <c r="D30" s="44">
        <v>2559142.9500000002</v>
      </c>
      <c r="E30" s="44">
        <v>10236571.789999999</v>
      </c>
      <c r="F30" s="132">
        <v>12795714.739999998</v>
      </c>
      <c r="G30" s="272" t="s">
        <v>22</v>
      </c>
      <c r="H30" s="9">
        <v>1.0000000000000002</v>
      </c>
      <c r="I30" s="10">
        <v>12795714.74</v>
      </c>
      <c r="J30" s="50" t="s">
        <v>83</v>
      </c>
      <c r="K30" s="9">
        <v>0.78590713096812925</v>
      </c>
      <c r="L30" s="10">
        <v>10056243.460000001</v>
      </c>
      <c r="M30" s="40">
        <v>12795714.74</v>
      </c>
      <c r="N30" s="41">
        <v>10056243.460000001</v>
      </c>
      <c r="O30" s="42">
        <v>12795714.74</v>
      </c>
      <c r="P30" s="166">
        <v>10056243.460000001</v>
      </c>
      <c r="Q30" s="42">
        <v>12795714.74</v>
      </c>
      <c r="R30" s="166">
        <v>10001614.970000001</v>
      </c>
    </row>
    <row r="31" spans="1:19" ht="17.25" customHeight="1" x14ac:dyDescent="0.3">
      <c r="A31" s="179" t="s">
        <v>23</v>
      </c>
      <c r="B31" s="7" t="s">
        <v>58</v>
      </c>
      <c r="C31" s="7" t="s">
        <v>64</v>
      </c>
      <c r="D31" s="44">
        <v>105327.17</v>
      </c>
      <c r="E31" s="44">
        <v>421308.69</v>
      </c>
      <c r="F31" s="132">
        <v>526635.86</v>
      </c>
      <c r="G31" s="272" t="s">
        <v>22</v>
      </c>
      <c r="H31" s="9">
        <v>1</v>
      </c>
      <c r="I31" s="51">
        <v>526635.86</v>
      </c>
      <c r="J31" s="50" t="s">
        <v>83</v>
      </c>
      <c r="K31" s="9">
        <v>0.76190331968658576</v>
      </c>
      <c r="L31" s="10">
        <v>401245.61</v>
      </c>
      <c r="M31" s="40">
        <v>526635.86</v>
      </c>
      <c r="N31" s="41">
        <v>401245.61</v>
      </c>
      <c r="O31" s="42">
        <v>526635.86</v>
      </c>
      <c r="P31" s="166">
        <v>401245.61</v>
      </c>
      <c r="Q31" s="42">
        <v>526635.86</v>
      </c>
      <c r="R31" s="166">
        <v>381703.51</v>
      </c>
    </row>
    <row r="32" spans="1:19" ht="17.25" customHeight="1" x14ac:dyDescent="0.2">
      <c r="A32" s="179" t="s">
        <v>71</v>
      </c>
      <c r="B32" s="7" t="s">
        <v>32</v>
      </c>
      <c r="C32" s="7" t="s">
        <v>188</v>
      </c>
      <c r="D32" s="44">
        <v>96386.93</v>
      </c>
      <c r="E32" s="44">
        <v>385547.74</v>
      </c>
      <c r="F32" s="132">
        <v>481934.67</v>
      </c>
      <c r="G32" s="270" t="s">
        <v>22</v>
      </c>
      <c r="H32" s="9">
        <v>1</v>
      </c>
      <c r="I32" s="10">
        <v>481934.67</v>
      </c>
      <c r="J32" s="50" t="s">
        <v>83</v>
      </c>
      <c r="K32" s="9">
        <v>0.74699469120991036</v>
      </c>
      <c r="L32" s="10">
        <v>360002.64</v>
      </c>
      <c r="M32" s="40">
        <v>481934.67</v>
      </c>
      <c r="N32" s="41">
        <v>360002.64</v>
      </c>
      <c r="O32" s="42" t="s">
        <v>27</v>
      </c>
      <c r="P32" s="166" t="s">
        <v>27</v>
      </c>
      <c r="Q32" s="42">
        <v>481934.67</v>
      </c>
      <c r="R32" s="166">
        <v>360002.64</v>
      </c>
      <c r="S32" s="7"/>
    </row>
    <row r="33" spans="1:116" ht="17.25" customHeight="1" x14ac:dyDescent="0.2">
      <c r="A33" s="179" t="s">
        <v>94</v>
      </c>
      <c r="B33" s="7" t="s">
        <v>20</v>
      </c>
      <c r="C33" s="7" t="s">
        <v>139</v>
      </c>
      <c r="D33" s="44">
        <v>2058070.34</v>
      </c>
      <c r="E33" s="44">
        <v>8232281.3499999996</v>
      </c>
      <c r="F33" s="132">
        <v>10290351.689999999</v>
      </c>
      <c r="G33" s="270" t="s">
        <v>83</v>
      </c>
      <c r="H33" s="9">
        <v>0.99</v>
      </c>
      <c r="I33" s="10">
        <v>10289867.18</v>
      </c>
      <c r="J33" s="50" t="s">
        <v>83</v>
      </c>
      <c r="K33" s="9">
        <v>0.74645184745867521</v>
      </c>
      <c r="L33" s="10">
        <v>7681252.0300000003</v>
      </c>
      <c r="M33" s="40">
        <v>10289867.18</v>
      </c>
      <c r="N33" s="41">
        <v>7681252.0300000003</v>
      </c>
      <c r="O33" s="42">
        <v>10289867.18</v>
      </c>
      <c r="P33" s="166">
        <v>7681252.0300000003</v>
      </c>
      <c r="Q33" s="42">
        <v>10289867.18</v>
      </c>
      <c r="R33" s="166">
        <v>7551663.4400000004</v>
      </c>
      <c r="S33" s="7"/>
    </row>
    <row r="34" spans="1:116" ht="17.25" customHeight="1" x14ac:dyDescent="0.3">
      <c r="A34" s="179" t="s">
        <v>137</v>
      </c>
      <c r="B34" s="7" t="s">
        <v>58</v>
      </c>
      <c r="C34" s="7" t="s">
        <v>169</v>
      </c>
      <c r="D34" s="44">
        <v>728349.96</v>
      </c>
      <c r="E34" s="44">
        <v>2913399.86</v>
      </c>
      <c r="F34" s="132">
        <v>3641749.82</v>
      </c>
      <c r="G34" s="272" t="s">
        <v>83</v>
      </c>
      <c r="H34" s="9">
        <v>0.99</v>
      </c>
      <c r="I34" s="10">
        <v>3641749.81</v>
      </c>
      <c r="J34" s="50" t="s">
        <v>83</v>
      </c>
      <c r="K34" s="207">
        <v>0.74315104654827724</v>
      </c>
      <c r="L34" s="10">
        <v>2706370.19</v>
      </c>
      <c r="M34" s="40">
        <v>3641749.81</v>
      </c>
      <c r="N34" s="41">
        <v>2706370.19</v>
      </c>
      <c r="O34" s="42">
        <v>3641749.81</v>
      </c>
      <c r="P34" s="166">
        <v>2706370.19</v>
      </c>
      <c r="Q34" s="42">
        <v>3641749.82</v>
      </c>
      <c r="R34" s="166">
        <v>12107.66</v>
      </c>
      <c r="S34" s="7"/>
    </row>
    <row r="35" spans="1:116" ht="17.25" customHeight="1" x14ac:dyDescent="0.3">
      <c r="A35" s="179" t="s">
        <v>84</v>
      </c>
      <c r="B35" s="219" t="s">
        <v>58</v>
      </c>
      <c r="C35" s="219" t="s">
        <v>85</v>
      </c>
      <c r="D35" s="224">
        <v>182995.48</v>
      </c>
      <c r="E35" s="224">
        <v>731981.94000000006</v>
      </c>
      <c r="F35" s="132">
        <v>914977.42</v>
      </c>
      <c r="G35" s="272" t="s">
        <v>22</v>
      </c>
      <c r="H35" s="289">
        <v>1</v>
      </c>
      <c r="I35" s="10">
        <v>914977.42</v>
      </c>
      <c r="J35" s="261" t="s">
        <v>83</v>
      </c>
      <c r="K35" s="289">
        <v>0.72843036935272121</v>
      </c>
      <c r="L35" s="10">
        <v>666497.34</v>
      </c>
      <c r="M35" s="40">
        <v>914977.42</v>
      </c>
      <c r="N35" s="246">
        <v>666497.34</v>
      </c>
      <c r="O35" s="42">
        <v>914977.42</v>
      </c>
      <c r="P35" s="166">
        <v>666497.34</v>
      </c>
      <c r="Q35" s="42">
        <v>914977.42</v>
      </c>
      <c r="R35" s="166">
        <v>644689.79</v>
      </c>
    </row>
    <row r="36" spans="1:116" ht="18" customHeight="1" x14ac:dyDescent="0.2">
      <c r="A36" s="179" t="s">
        <v>23</v>
      </c>
      <c r="B36" s="7" t="s">
        <v>20</v>
      </c>
      <c r="C36" s="7" t="s">
        <v>24</v>
      </c>
      <c r="D36" s="44">
        <v>1504851.43</v>
      </c>
      <c r="E36" s="44">
        <v>6019405.7200000007</v>
      </c>
      <c r="F36" s="132">
        <v>7524257.1500000004</v>
      </c>
      <c r="G36" s="270" t="s">
        <v>22</v>
      </c>
      <c r="H36" s="9">
        <v>1</v>
      </c>
      <c r="I36" s="51">
        <v>7524257.1500000004</v>
      </c>
      <c r="J36" s="50" t="s">
        <v>83</v>
      </c>
      <c r="K36" s="9">
        <v>0.70608239113677818</v>
      </c>
      <c r="L36" s="10">
        <v>5312745.4800000004</v>
      </c>
      <c r="M36" s="40">
        <v>7524257.1500000004</v>
      </c>
      <c r="N36" s="41">
        <v>5312745.4800000004</v>
      </c>
      <c r="O36" s="42">
        <v>7524257.1500000004</v>
      </c>
      <c r="P36" s="166">
        <v>5312745.4800000004</v>
      </c>
      <c r="Q36" s="42">
        <v>7524257.1500000004</v>
      </c>
      <c r="R36" s="166">
        <v>4961041.82</v>
      </c>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row>
    <row r="37" spans="1:116" ht="18" customHeight="1" x14ac:dyDescent="0.2">
      <c r="A37" s="179" t="s">
        <v>25</v>
      </c>
      <c r="B37" s="7" t="s">
        <v>32</v>
      </c>
      <c r="C37" s="7" t="s">
        <v>129</v>
      </c>
      <c r="D37" s="44">
        <v>1664620.31</v>
      </c>
      <c r="E37" s="44">
        <v>6658481.25</v>
      </c>
      <c r="F37" s="132">
        <v>8323101.5600000005</v>
      </c>
      <c r="G37" s="270" t="s">
        <v>22</v>
      </c>
      <c r="H37" s="9">
        <v>0.99999999999999989</v>
      </c>
      <c r="I37" s="10">
        <v>8323101.5599999996</v>
      </c>
      <c r="J37" s="50" t="s">
        <v>83</v>
      </c>
      <c r="K37" s="9">
        <v>0.70600314890306348</v>
      </c>
      <c r="L37" s="10">
        <v>5876135.9100000001</v>
      </c>
      <c r="M37" s="40">
        <v>8323101.5599999996</v>
      </c>
      <c r="N37" s="41">
        <v>5876135.9100000001</v>
      </c>
      <c r="O37" s="42">
        <v>8323101.5599999996</v>
      </c>
      <c r="P37" s="166">
        <v>5876135.9100000001</v>
      </c>
      <c r="Q37" s="42">
        <v>6919455.6500000004</v>
      </c>
      <c r="R37" s="166">
        <v>5731443.1500000004</v>
      </c>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row>
    <row r="38" spans="1:116" ht="18" customHeight="1" x14ac:dyDescent="0.2">
      <c r="A38" s="179" t="s">
        <v>84</v>
      </c>
      <c r="B38" s="7" t="s">
        <v>32</v>
      </c>
      <c r="C38" s="7" t="s">
        <v>154</v>
      </c>
      <c r="D38" s="44">
        <v>196066.59</v>
      </c>
      <c r="E38" s="44">
        <v>784266.36</v>
      </c>
      <c r="F38" s="132">
        <v>980332.95</v>
      </c>
      <c r="G38" s="270" t="s">
        <v>83</v>
      </c>
      <c r="H38" s="9">
        <v>0.76388006748115533</v>
      </c>
      <c r="I38" s="10">
        <v>748856.8</v>
      </c>
      <c r="J38" s="50" t="s">
        <v>83</v>
      </c>
      <c r="K38" s="9">
        <v>0.6938800639109397</v>
      </c>
      <c r="L38" s="10">
        <v>680233.49</v>
      </c>
      <c r="M38" s="40">
        <v>748856.8</v>
      </c>
      <c r="N38" s="41">
        <v>680233.49</v>
      </c>
      <c r="O38" s="42">
        <v>748856.8</v>
      </c>
      <c r="P38" s="166">
        <v>680233.49</v>
      </c>
      <c r="Q38" s="42">
        <v>748856.8</v>
      </c>
      <c r="R38" s="166">
        <v>680233.49</v>
      </c>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row>
    <row r="39" spans="1:116" ht="18" customHeight="1" x14ac:dyDescent="0.2">
      <c r="A39" s="179" t="s">
        <v>145</v>
      </c>
      <c r="B39" s="7" t="s">
        <v>58</v>
      </c>
      <c r="C39" s="7" t="s">
        <v>146</v>
      </c>
      <c r="D39" s="44">
        <v>915825.54</v>
      </c>
      <c r="E39" s="44">
        <v>2747476.63</v>
      </c>
      <c r="F39" s="132">
        <v>3663302.17</v>
      </c>
      <c r="G39" s="270" t="s">
        <v>22</v>
      </c>
      <c r="H39" s="52">
        <v>1</v>
      </c>
      <c r="I39" s="10">
        <v>3663302.17</v>
      </c>
      <c r="J39" s="50" t="s">
        <v>83</v>
      </c>
      <c r="K39" s="52">
        <v>0.69130353502888908</v>
      </c>
      <c r="L39" s="10">
        <v>2532453.7400000002</v>
      </c>
      <c r="M39" s="40">
        <v>3663302.17</v>
      </c>
      <c r="N39" s="41">
        <v>2532453.7400000002</v>
      </c>
      <c r="O39" s="42">
        <v>3663302.17</v>
      </c>
      <c r="P39" s="166">
        <v>2532453.7400000002</v>
      </c>
      <c r="Q39" s="42">
        <v>3663302.17</v>
      </c>
      <c r="R39" s="166">
        <v>2505456.4</v>
      </c>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row>
    <row r="40" spans="1:116" ht="18" customHeight="1" x14ac:dyDescent="0.2">
      <c r="A40" s="179" t="s">
        <v>94</v>
      </c>
      <c r="B40" s="7" t="s">
        <v>20</v>
      </c>
      <c r="C40" s="7" t="s">
        <v>117</v>
      </c>
      <c r="D40" s="44">
        <v>2058070.34</v>
      </c>
      <c r="E40" s="44">
        <v>8232281.3499999996</v>
      </c>
      <c r="F40" s="132">
        <v>10290351.689999999</v>
      </c>
      <c r="G40" s="270" t="s">
        <v>22</v>
      </c>
      <c r="H40" s="9">
        <v>1</v>
      </c>
      <c r="I40" s="10">
        <v>10290351.689999999</v>
      </c>
      <c r="J40" s="50" t="s">
        <v>83</v>
      </c>
      <c r="K40" s="9">
        <v>0.66634824994985187</v>
      </c>
      <c r="L40" s="10">
        <v>6856957.8399999999</v>
      </c>
      <c r="M40" s="40">
        <v>10290351.689999999</v>
      </c>
      <c r="N40" s="41">
        <v>6856957.8399999999</v>
      </c>
      <c r="O40" s="42">
        <v>10290351.689999999</v>
      </c>
      <c r="P40" s="166">
        <v>6856957.8399999999</v>
      </c>
      <c r="Q40" s="42">
        <v>10290351.689999999</v>
      </c>
      <c r="R40" s="166">
        <v>6847382.8399999999</v>
      </c>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row>
    <row r="41" spans="1:116" ht="18" customHeight="1" x14ac:dyDescent="0.3">
      <c r="A41" s="179" t="s">
        <v>118</v>
      </c>
      <c r="B41" s="7" t="s">
        <v>58</v>
      </c>
      <c r="C41" s="7" t="s">
        <v>157</v>
      </c>
      <c r="D41" s="44">
        <v>785343.98</v>
      </c>
      <c r="E41" s="44">
        <v>3141375.9</v>
      </c>
      <c r="F41" s="132">
        <v>3926719.88</v>
      </c>
      <c r="G41" s="272" t="s">
        <v>22</v>
      </c>
      <c r="H41" s="9">
        <v>1</v>
      </c>
      <c r="I41" s="10">
        <v>3926719.88</v>
      </c>
      <c r="J41" s="50" t="s">
        <v>83</v>
      </c>
      <c r="K41" s="9">
        <v>0.66430964003472537</v>
      </c>
      <c r="L41" s="10">
        <v>2608557.87</v>
      </c>
      <c r="M41" s="40">
        <v>3926719.88</v>
      </c>
      <c r="N41" s="41">
        <v>2608557.87</v>
      </c>
      <c r="O41" s="42">
        <v>3926719.88</v>
      </c>
      <c r="P41" s="166">
        <v>2608557.87</v>
      </c>
      <c r="Q41" s="42">
        <v>3926719.88</v>
      </c>
      <c r="R41" s="166">
        <v>2588228.9700000002</v>
      </c>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row>
    <row r="42" spans="1:116" ht="18" customHeight="1" x14ac:dyDescent="0.2">
      <c r="A42" s="179" t="s">
        <v>87</v>
      </c>
      <c r="B42" s="7" t="s">
        <v>32</v>
      </c>
      <c r="C42" s="7" t="s">
        <v>88</v>
      </c>
      <c r="D42" s="44">
        <v>2134756.0699999998</v>
      </c>
      <c r="E42" s="44">
        <v>6404268.1899999995</v>
      </c>
      <c r="F42" s="132">
        <v>8539024.2599999998</v>
      </c>
      <c r="G42" s="270" t="s">
        <v>83</v>
      </c>
      <c r="H42" s="9">
        <v>0.78166092948891563</v>
      </c>
      <c r="I42" s="10">
        <v>6674621.6399999997</v>
      </c>
      <c r="J42" s="50" t="s">
        <v>83</v>
      </c>
      <c r="K42" s="9">
        <v>0.65031105322096838</v>
      </c>
      <c r="L42" s="10">
        <v>5553021.8600000003</v>
      </c>
      <c r="M42" s="40">
        <v>6674621.6399999997</v>
      </c>
      <c r="N42" s="41">
        <v>5553021.8600000003</v>
      </c>
      <c r="O42" s="42">
        <v>6674621.6399999997</v>
      </c>
      <c r="P42" s="166">
        <v>5553021.8600000003</v>
      </c>
      <c r="Q42" s="42" t="s">
        <v>27</v>
      </c>
      <c r="R42" s="166" t="s">
        <v>27</v>
      </c>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row>
    <row r="43" spans="1:116" ht="18" customHeight="1" x14ac:dyDescent="0.3">
      <c r="A43" s="179" t="s">
        <v>38</v>
      </c>
      <c r="B43" s="7" t="s">
        <v>58</v>
      </c>
      <c r="C43" s="7" t="s">
        <v>65</v>
      </c>
      <c r="D43" s="44">
        <v>747996.54</v>
      </c>
      <c r="E43" s="44">
        <v>2243989.6</v>
      </c>
      <c r="F43" s="132">
        <v>2991986.14</v>
      </c>
      <c r="G43" s="271" t="s">
        <v>83</v>
      </c>
      <c r="H43" s="9">
        <v>0.99</v>
      </c>
      <c r="I43" s="51">
        <v>2991986</v>
      </c>
      <c r="J43" s="53" t="s">
        <v>83</v>
      </c>
      <c r="K43" s="46">
        <v>0.62995177845309136</v>
      </c>
      <c r="L43" s="10">
        <v>1884806.99</v>
      </c>
      <c r="M43" s="40">
        <v>2991986</v>
      </c>
      <c r="N43" s="41">
        <v>1884806.99</v>
      </c>
      <c r="O43" s="42">
        <v>2991986</v>
      </c>
      <c r="P43" s="166">
        <v>1884806.99</v>
      </c>
      <c r="Q43" s="42">
        <v>2991986</v>
      </c>
      <c r="R43" s="166">
        <v>1798639.12</v>
      </c>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row>
    <row r="44" spans="1:116" ht="18" customHeight="1" x14ac:dyDescent="0.2">
      <c r="A44" s="179" t="s">
        <v>23</v>
      </c>
      <c r="B44" s="7" t="s">
        <v>58</v>
      </c>
      <c r="C44" s="7" t="s">
        <v>59</v>
      </c>
      <c r="D44" s="44">
        <v>1682630.5</v>
      </c>
      <c r="E44" s="44">
        <v>5047891.5</v>
      </c>
      <c r="F44" s="132">
        <v>6730522</v>
      </c>
      <c r="G44" s="270" t="s">
        <v>22</v>
      </c>
      <c r="H44" s="9">
        <v>1</v>
      </c>
      <c r="I44" s="10">
        <v>6730522</v>
      </c>
      <c r="J44" s="50" t="s">
        <v>83</v>
      </c>
      <c r="K44" s="9">
        <v>0.60599940093799554</v>
      </c>
      <c r="L44" s="10">
        <v>4078692.3</v>
      </c>
      <c r="M44" s="40">
        <v>6730522</v>
      </c>
      <c r="N44" s="41">
        <v>4078692.3</v>
      </c>
      <c r="O44" s="42">
        <v>6730522</v>
      </c>
      <c r="P44" s="166">
        <v>4078692.3</v>
      </c>
      <c r="Q44" s="42">
        <v>6730522</v>
      </c>
      <c r="R44" s="166">
        <v>3820032.96</v>
      </c>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row>
    <row r="45" spans="1:116" ht="18" customHeight="1" x14ac:dyDescent="0.2">
      <c r="A45" s="179" t="s">
        <v>19</v>
      </c>
      <c r="B45" s="7" t="s">
        <v>20</v>
      </c>
      <c r="C45" s="7" t="s">
        <v>21</v>
      </c>
      <c r="D45" s="44">
        <v>798027.27</v>
      </c>
      <c r="E45" s="44">
        <v>3192109.1</v>
      </c>
      <c r="F45" s="132">
        <v>3990136.37</v>
      </c>
      <c r="G45" s="270" t="s">
        <v>22</v>
      </c>
      <c r="H45" s="9">
        <v>1</v>
      </c>
      <c r="I45" s="10">
        <v>3990136.37</v>
      </c>
      <c r="J45" s="50" t="s">
        <v>83</v>
      </c>
      <c r="K45" s="9">
        <v>0.58293543235465906</v>
      </c>
      <c r="L45" s="10">
        <v>2325991.87</v>
      </c>
      <c r="M45" s="40">
        <v>3990136.37</v>
      </c>
      <c r="N45" s="41">
        <v>2325991.87</v>
      </c>
      <c r="O45" s="42">
        <v>3990136.37</v>
      </c>
      <c r="P45" s="166">
        <v>2325991.87</v>
      </c>
      <c r="Q45" s="42">
        <v>3990136.37</v>
      </c>
      <c r="R45" s="166">
        <v>2325991.87</v>
      </c>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row>
    <row r="46" spans="1:116" ht="18" customHeight="1" x14ac:dyDescent="0.3">
      <c r="A46" s="179" t="s">
        <v>40</v>
      </c>
      <c r="B46" s="7" t="s">
        <v>58</v>
      </c>
      <c r="C46" s="7" t="s">
        <v>141</v>
      </c>
      <c r="D46" s="44">
        <v>567869.71</v>
      </c>
      <c r="E46" s="44">
        <v>1703609.13</v>
      </c>
      <c r="F46" s="132">
        <v>2271478.84</v>
      </c>
      <c r="G46" s="272" t="s">
        <v>83</v>
      </c>
      <c r="H46" s="9">
        <v>0.99260393726582108</v>
      </c>
      <c r="I46" s="10">
        <v>2254678.84</v>
      </c>
      <c r="J46" s="50" t="s">
        <v>83</v>
      </c>
      <c r="K46" s="9">
        <v>0.56998296316949182</v>
      </c>
      <c r="L46" s="10">
        <v>1294704.24</v>
      </c>
      <c r="M46" s="40">
        <v>2254678.84</v>
      </c>
      <c r="N46" s="41">
        <v>1294704.24</v>
      </c>
      <c r="O46" s="42">
        <v>2254678.84</v>
      </c>
      <c r="P46" s="166">
        <v>1294704.24</v>
      </c>
      <c r="Q46" s="42">
        <v>2254678.84</v>
      </c>
      <c r="R46" s="166">
        <v>1114158.92</v>
      </c>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row>
    <row r="47" spans="1:116" ht="18" customHeight="1" x14ac:dyDescent="0.2">
      <c r="A47" s="179" t="s">
        <v>46</v>
      </c>
      <c r="B47" s="7" t="s">
        <v>32</v>
      </c>
      <c r="C47" s="7" t="s">
        <v>47</v>
      </c>
      <c r="D47" s="44">
        <v>446338.36</v>
      </c>
      <c r="E47" s="44">
        <v>1339015.0699999998</v>
      </c>
      <c r="F47" s="132">
        <v>1785353.4299999997</v>
      </c>
      <c r="G47" s="270" t="s">
        <v>22</v>
      </c>
      <c r="H47" s="9">
        <v>1.0000000000000002</v>
      </c>
      <c r="I47" s="10">
        <v>1785353.43</v>
      </c>
      <c r="J47" s="50" t="s">
        <v>83</v>
      </c>
      <c r="K47" s="9">
        <v>0.55586713718638903</v>
      </c>
      <c r="L47" s="10">
        <v>992419.3</v>
      </c>
      <c r="M47" s="40">
        <v>1785353.43</v>
      </c>
      <c r="N47" s="41">
        <v>992419.3</v>
      </c>
      <c r="O47" s="42">
        <v>1785353.43</v>
      </c>
      <c r="P47" s="166">
        <v>992419.3</v>
      </c>
      <c r="Q47" s="42">
        <v>1785353.43</v>
      </c>
      <c r="R47" s="166">
        <v>983246.4</v>
      </c>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row>
    <row r="48" spans="1:116" ht="18" customHeight="1" x14ac:dyDescent="0.3">
      <c r="A48" s="179" t="s">
        <v>54</v>
      </c>
      <c r="B48" s="7" t="s">
        <v>58</v>
      </c>
      <c r="C48" s="7" t="s">
        <v>76</v>
      </c>
      <c r="D48" s="44">
        <v>1567609.76</v>
      </c>
      <c r="E48" s="44">
        <v>4702829.2700000005</v>
      </c>
      <c r="F48" s="132">
        <v>6270439.0300000003</v>
      </c>
      <c r="G48" s="272" t="s">
        <v>22</v>
      </c>
      <c r="H48" s="9">
        <v>1</v>
      </c>
      <c r="I48" s="10">
        <v>6270439.0300000003</v>
      </c>
      <c r="J48" s="50" t="s">
        <v>83</v>
      </c>
      <c r="K48" s="9">
        <v>0.54183631859665815</v>
      </c>
      <c r="L48" s="10">
        <v>3397551.6</v>
      </c>
      <c r="M48" s="40">
        <v>6270439.0300000003</v>
      </c>
      <c r="N48" s="41">
        <v>3397551.6</v>
      </c>
      <c r="O48" s="42">
        <v>6270439.0300000003</v>
      </c>
      <c r="P48" s="166">
        <v>3397551.6</v>
      </c>
      <c r="Q48" s="42">
        <v>6270439.0300000003</v>
      </c>
      <c r="R48" s="166">
        <v>3379010.86</v>
      </c>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row>
    <row r="49" spans="1:116" ht="18" customHeight="1" x14ac:dyDescent="0.2">
      <c r="A49" s="179" t="s">
        <v>36</v>
      </c>
      <c r="B49" s="7" t="s">
        <v>20</v>
      </c>
      <c r="C49" s="7" t="s">
        <v>120</v>
      </c>
      <c r="D49" s="44">
        <v>28728000</v>
      </c>
      <c r="E49" s="44">
        <v>114912000</v>
      </c>
      <c r="F49" s="132">
        <v>143640000</v>
      </c>
      <c r="G49" s="270" t="s">
        <v>83</v>
      </c>
      <c r="H49" s="9">
        <v>0.89785761257309937</v>
      </c>
      <c r="I49" s="10">
        <v>128968267.47</v>
      </c>
      <c r="J49" s="50" t="s">
        <v>83</v>
      </c>
      <c r="K49" s="9">
        <v>0.53595897312726259</v>
      </c>
      <c r="L49" s="10">
        <v>76985146.900000006</v>
      </c>
      <c r="M49" s="40">
        <v>128968267.47</v>
      </c>
      <c r="N49" s="41">
        <v>76985146.900000006</v>
      </c>
      <c r="O49" s="42">
        <v>128968267.47</v>
      </c>
      <c r="P49" s="166">
        <v>76985146.900000006</v>
      </c>
      <c r="Q49" s="42">
        <v>128968267.47</v>
      </c>
      <c r="R49" s="166">
        <v>76973006.099999994</v>
      </c>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row>
    <row r="50" spans="1:116" ht="18" customHeight="1" x14ac:dyDescent="0.2">
      <c r="A50" s="179" t="s">
        <v>28</v>
      </c>
      <c r="B50" s="7" t="s">
        <v>32</v>
      </c>
      <c r="C50" s="7" t="s">
        <v>104</v>
      </c>
      <c r="D50" s="44">
        <v>11838982.220000001</v>
      </c>
      <c r="E50" s="44">
        <v>35516946.670000002</v>
      </c>
      <c r="F50" s="132">
        <v>47355928.890000001</v>
      </c>
      <c r="G50" s="270" t="s">
        <v>22</v>
      </c>
      <c r="H50" s="9">
        <v>1</v>
      </c>
      <c r="I50" s="10">
        <v>47355928.890000001</v>
      </c>
      <c r="J50" s="50" t="s">
        <v>83</v>
      </c>
      <c r="K50" s="9">
        <v>0.53300979901864198</v>
      </c>
      <c r="L50" s="10">
        <v>25241174.140000001</v>
      </c>
      <c r="M50" s="40">
        <v>47355928.890000001</v>
      </c>
      <c r="N50" s="41">
        <v>25241174.140000001</v>
      </c>
      <c r="O50" s="42">
        <v>47355928.890000001</v>
      </c>
      <c r="P50" s="166">
        <v>25241174.140000001</v>
      </c>
      <c r="Q50" s="42">
        <v>47355928.890000001</v>
      </c>
      <c r="R50" s="166">
        <v>25115157.210000001</v>
      </c>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row>
    <row r="51" spans="1:116" ht="18" customHeight="1" x14ac:dyDescent="0.2">
      <c r="A51" s="179" t="s">
        <v>102</v>
      </c>
      <c r="B51" s="7" t="s">
        <v>20</v>
      </c>
      <c r="C51" s="7" t="s">
        <v>147</v>
      </c>
      <c r="D51" s="44">
        <v>4813364.5</v>
      </c>
      <c r="E51" s="44">
        <v>19253458.02</v>
      </c>
      <c r="F51" s="132">
        <v>24066822.52</v>
      </c>
      <c r="G51" s="270" t="s">
        <v>83</v>
      </c>
      <c r="H51" s="9">
        <v>0.99</v>
      </c>
      <c r="I51" s="10">
        <v>24066822.510000002</v>
      </c>
      <c r="J51" s="50" t="s">
        <v>83</v>
      </c>
      <c r="K51" s="9">
        <v>0.53135721549335635</v>
      </c>
      <c r="L51" s="10">
        <v>12788079.800000001</v>
      </c>
      <c r="M51" s="40">
        <v>24066822.510000002</v>
      </c>
      <c r="N51" s="41">
        <v>12788079.800000001</v>
      </c>
      <c r="O51" s="42">
        <v>24066822.510000002</v>
      </c>
      <c r="P51" s="166">
        <v>12788079.800000001</v>
      </c>
      <c r="Q51" s="42">
        <v>24066822.52</v>
      </c>
      <c r="R51" s="166">
        <v>7613210.3499999996</v>
      </c>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row>
    <row r="52" spans="1:116" ht="18" customHeight="1" x14ac:dyDescent="0.2">
      <c r="A52" s="179" t="s">
        <v>100</v>
      </c>
      <c r="B52" s="7" t="s">
        <v>32</v>
      </c>
      <c r="C52" s="7" t="s">
        <v>101</v>
      </c>
      <c r="D52" s="44">
        <v>1207356.1100000001</v>
      </c>
      <c r="E52" s="44">
        <v>3622068.3199999994</v>
      </c>
      <c r="F52" s="132">
        <v>4829424.43</v>
      </c>
      <c r="G52" s="270" t="s">
        <v>22</v>
      </c>
      <c r="H52" s="9">
        <v>1</v>
      </c>
      <c r="I52" s="10">
        <v>4829424.43</v>
      </c>
      <c r="J52" s="50" t="s">
        <v>83</v>
      </c>
      <c r="K52" s="9">
        <v>0.52990186658744343</v>
      </c>
      <c r="L52" s="10">
        <v>2559121.02</v>
      </c>
      <c r="M52" s="40">
        <v>4829424.43</v>
      </c>
      <c r="N52" s="41">
        <v>2559121.02</v>
      </c>
      <c r="O52" s="42">
        <v>4829424.43</v>
      </c>
      <c r="P52" s="166">
        <v>2559121.02</v>
      </c>
      <c r="Q52" s="42">
        <v>4829424.43</v>
      </c>
      <c r="R52" s="166">
        <v>2557805.12</v>
      </c>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row>
    <row r="53" spans="1:116" ht="18" customHeight="1" x14ac:dyDescent="0.2">
      <c r="A53" s="179" t="s">
        <v>19</v>
      </c>
      <c r="B53" s="7" t="s">
        <v>32</v>
      </c>
      <c r="C53" s="7" t="s">
        <v>122</v>
      </c>
      <c r="D53" s="44">
        <v>398119.95</v>
      </c>
      <c r="E53" s="44">
        <v>1592479.78</v>
      </c>
      <c r="F53" s="132">
        <v>1990599.73</v>
      </c>
      <c r="G53" s="270" t="s">
        <v>22</v>
      </c>
      <c r="H53" s="46">
        <v>1</v>
      </c>
      <c r="I53" s="51">
        <v>1990599.73</v>
      </c>
      <c r="J53" s="53" t="s">
        <v>83</v>
      </c>
      <c r="K53" s="46">
        <v>0.52866598650648877</v>
      </c>
      <c r="L53" s="10">
        <v>1052362.3700000001</v>
      </c>
      <c r="M53" s="40">
        <v>1990599.73</v>
      </c>
      <c r="N53" s="41">
        <v>1052362.3700000001</v>
      </c>
      <c r="O53" s="42">
        <v>1990599.73</v>
      </c>
      <c r="P53" s="166">
        <v>1052362.3700000001</v>
      </c>
      <c r="Q53" s="42">
        <v>1990599.73</v>
      </c>
      <c r="R53" s="166">
        <v>1005161.21</v>
      </c>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row>
    <row r="54" spans="1:116" ht="18" customHeight="1" x14ac:dyDescent="0.2">
      <c r="A54" s="179" t="s">
        <v>56</v>
      </c>
      <c r="B54" s="7" t="s">
        <v>189</v>
      </c>
      <c r="C54" s="7" t="s">
        <v>142</v>
      </c>
      <c r="D54" s="44">
        <v>575627.56000000006</v>
      </c>
      <c r="E54" s="44">
        <v>0</v>
      </c>
      <c r="F54" s="132">
        <v>575627.56000000006</v>
      </c>
      <c r="G54" s="270" t="s">
        <v>22</v>
      </c>
      <c r="H54" s="9">
        <v>1</v>
      </c>
      <c r="I54" s="10">
        <v>2086288.2</v>
      </c>
      <c r="J54" s="50" t="s">
        <v>83</v>
      </c>
      <c r="K54" s="9">
        <v>0.51314500556538645</v>
      </c>
      <c r="L54" s="10">
        <v>1070568.3700000001</v>
      </c>
      <c r="M54" s="40">
        <v>2086288.2</v>
      </c>
      <c r="N54" s="41">
        <v>1070568.3700000001</v>
      </c>
      <c r="O54" s="42">
        <v>2086288.2</v>
      </c>
      <c r="P54" s="166">
        <v>1070568.3700000001</v>
      </c>
      <c r="Q54" s="42">
        <v>575627.56000000006</v>
      </c>
      <c r="R54" s="166">
        <v>518064.8</v>
      </c>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row>
    <row r="55" spans="1:116" ht="18" customHeight="1" x14ac:dyDescent="0.2">
      <c r="A55" s="179" t="s">
        <v>34</v>
      </c>
      <c r="B55" s="7" t="s">
        <v>58</v>
      </c>
      <c r="C55" s="7" t="s">
        <v>60</v>
      </c>
      <c r="D55" s="44">
        <v>1231228.3400000001</v>
      </c>
      <c r="E55" s="44">
        <v>3693685.01</v>
      </c>
      <c r="F55" s="132">
        <v>4924913.3499999996</v>
      </c>
      <c r="G55" s="270" t="s">
        <v>22</v>
      </c>
      <c r="H55" s="9">
        <v>1</v>
      </c>
      <c r="I55" s="10">
        <v>4924913.3499999996</v>
      </c>
      <c r="J55" s="50" t="s">
        <v>83</v>
      </c>
      <c r="K55" s="9">
        <v>0.50224552681723844</v>
      </c>
      <c r="L55" s="10">
        <v>2473515.7000000002</v>
      </c>
      <c r="M55" s="40">
        <v>4924913.3499999996</v>
      </c>
      <c r="N55" s="41">
        <v>2473515.7000000002</v>
      </c>
      <c r="O55" s="42">
        <v>4924913.3499999996</v>
      </c>
      <c r="P55" s="166">
        <v>2473515.7000000002</v>
      </c>
      <c r="Q55" s="42">
        <v>4924913.3499999996</v>
      </c>
      <c r="R55" s="166">
        <v>2459392.56</v>
      </c>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row>
    <row r="56" spans="1:116" ht="18" customHeight="1" x14ac:dyDescent="0.2">
      <c r="A56" s="179" t="s">
        <v>69</v>
      </c>
      <c r="B56" s="7" t="s">
        <v>32</v>
      </c>
      <c r="C56" s="7" t="s">
        <v>105</v>
      </c>
      <c r="D56" s="44">
        <v>809410.78</v>
      </c>
      <c r="E56" s="44">
        <v>3237643.0999999996</v>
      </c>
      <c r="F56" s="132">
        <v>4047053.88</v>
      </c>
      <c r="G56" s="270" t="s">
        <v>22</v>
      </c>
      <c r="H56" s="9">
        <v>1</v>
      </c>
      <c r="I56" s="10">
        <v>4047053.88</v>
      </c>
      <c r="J56" s="50" t="s">
        <v>83</v>
      </c>
      <c r="K56" s="9">
        <v>0.48619752252964821</v>
      </c>
      <c r="L56" s="10">
        <v>1967667.57</v>
      </c>
      <c r="M56" s="40">
        <v>4047053.88</v>
      </c>
      <c r="N56" s="41">
        <v>1967667.57</v>
      </c>
      <c r="O56" s="42">
        <v>4047053.88</v>
      </c>
      <c r="P56" s="166">
        <v>1967667.57</v>
      </c>
      <c r="Q56" s="42">
        <v>4047053.88</v>
      </c>
      <c r="R56" s="166">
        <v>1847602.46</v>
      </c>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row>
    <row r="57" spans="1:116" ht="18" customHeight="1" x14ac:dyDescent="0.2">
      <c r="A57" s="179" t="s">
        <v>123</v>
      </c>
      <c r="B57" s="7" t="s">
        <v>32</v>
      </c>
      <c r="C57" s="7" t="s">
        <v>124</v>
      </c>
      <c r="D57" s="44">
        <v>476820.98</v>
      </c>
      <c r="E57" s="44">
        <v>1430462.93</v>
      </c>
      <c r="F57" s="132">
        <v>1907283.91</v>
      </c>
      <c r="G57" s="270" t="s">
        <v>22</v>
      </c>
      <c r="H57" s="9">
        <v>1</v>
      </c>
      <c r="I57" s="10">
        <v>1907283.91</v>
      </c>
      <c r="J57" s="50" t="s">
        <v>83</v>
      </c>
      <c r="K57" s="9">
        <v>0.48286673796771035</v>
      </c>
      <c r="L57" s="10">
        <v>920963.96</v>
      </c>
      <c r="M57" s="40">
        <v>1907283.91</v>
      </c>
      <c r="N57" s="41">
        <v>920963.96</v>
      </c>
      <c r="O57" s="42">
        <v>1907283.91</v>
      </c>
      <c r="P57" s="166">
        <v>920963.96</v>
      </c>
      <c r="Q57" s="42">
        <v>1907283.91</v>
      </c>
      <c r="R57" s="166">
        <v>900282.75</v>
      </c>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row>
    <row r="58" spans="1:116" ht="18" customHeight="1" x14ac:dyDescent="0.3">
      <c r="A58" s="179" t="s">
        <v>25</v>
      </c>
      <c r="B58" s="7" t="s">
        <v>58</v>
      </c>
      <c r="C58" s="7" t="s">
        <v>140</v>
      </c>
      <c r="D58" s="44">
        <v>1553645.63</v>
      </c>
      <c r="E58" s="44">
        <v>6214582.5</v>
      </c>
      <c r="F58" s="132">
        <v>7768228.1299999999</v>
      </c>
      <c r="G58" s="272" t="s">
        <v>22</v>
      </c>
      <c r="H58" s="9">
        <v>1</v>
      </c>
      <c r="I58" s="10">
        <v>7768228.1299999999</v>
      </c>
      <c r="J58" s="50" t="s">
        <v>83</v>
      </c>
      <c r="K58" s="9">
        <v>0.47693341750508039</v>
      </c>
      <c r="L58" s="10">
        <v>3704927.59</v>
      </c>
      <c r="M58" s="40">
        <v>7768228.1299999999</v>
      </c>
      <c r="N58" s="41">
        <v>3704927.59</v>
      </c>
      <c r="O58" s="42">
        <v>7768228.1299999999</v>
      </c>
      <c r="P58" s="166">
        <v>3704927.59</v>
      </c>
      <c r="Q58" s="42">
        <v>7768228.1299999999</v>
      </c>
      <c r="R58" s="166">
        <v>2938444.58</v>
      </c>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row>
    <row r="59" spans="1:116" ht="18" customHeight="1" x14ac:dyDescent="0.2">
      <c r="A59" s="179" t="s">
        <v>19</v>
      </c>
      <c r="B59" s="7" t="s">
        <v>58</v>
      </c>
      <c r="C59" s="7" t="s">
        <v>97</v>
      </c>
      <c r="D59" s="44">
        <v>371578.62</v>
      </c>
      <c r="E59" s="44">
        <v>1486314.46</v>
      </c>
      <c r="F59" s="132">
        <v>1857893.08</v>
      </c>
      <c r="G59" s="270" t="s">
        <v>22</v>
      </c>
      <c r="H59" s="9">
        <v>1</v>
      </c>
      <c r="I59" s="10">
        <v>1857893.08</v>
      </c>
      <c r="J59" s="50" t="s">
        <v>83</v>
      </c>
      <c r="K59" s="9">
        <v>0.4451917437573964</v>
      </c>
      <c r="L59" s="10">
        <v>827118.66</v>
      </c>
      <c r="M59" s="40">
        <v>1857893.08</v>
      </c>
      <c r="N59" s="41">
        <v>827118.66</v>
      </c>
      <c r="O59" s="42" t="s">
        <v>27</v>
      </c>
      <c r="P59" s="166" t="s">
        <v>27</v>
      </c>
      <c r="Q59" s="42" t="s">
        <v>27</v>
      </c>
      <c r="R59" s="166" t="s">
        <v>27</v>
      </c>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row>
    <row r="60" spans="1:116" ht="18" customHeight="1" x14ac:dyDescent="0.2">
      <c r="A60" s="179" t="s">
        <v>135</v>
      </c>
      <c r="B60" s="7" t="s">
        <v>32</v>
      </c>
      <c r="C60" s="7" t="s">
        <v>158</v>
      </c>
      <c r="D60" s="44">
        <v>122130.03</v>
      </c>
      <c r="E60" s="44">
        <v>488520.11</v>
      </c>
      <c r="F60" s="132">
        <v>610650.14</v>
      </c>
      <c r="G60" s="270" t="s">
        <v>22</v>
      </c>
      <c r="H60" s="9">
        <v>1</v>
      </c>
      <c r="I60" s="10">
        <v>610650.14</v>
      </c>
      <c r="J60" s="50" t="s">
        <v>83</v>
      </c>
      <c r="K60" s="9">
        <v>0.42372244440982199</v>
      </c>
      <c r="L60" s="10">
        <v>258746.17</v>
      </c>
      <c r="M60" s="40">
        <v>610650.14</v>
      </c>
      <c r="N60" s="41">
        <v>258746.17</v>
      </c>
      <c r="O60" s="42" t="s">
        <v>27</v>
      </c>
      <c r="P60" s="166" t="s">
        <v>27</v>
      </c>
      <c r="Q60" s="42">
        <v>610650.14</v>
      </c>
      <c r="R60" s="166">
        <v>258746.17</v>
      </c>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row>
    <row r="61" spans="1:116" ht="18" customHeight="1" x14ac:dyDescent="0.2">
      <c r="A61" s="179" t="s">
        <v>81</v>
      </c>
      <c r="B61" s="7" t="s">
        <v>32</v>
      </c>
      <c r="C61" s="7" t="s">
        <v>82</v>
      </c>
      <c r="D61" s="44">
        <v>2741938.87</v>
      </c>
      <c r="E61" s="44">
        <v>10967755.489999998</v>
      </c>
      <c r="F61" s="132">
        <v>13709694.359999999</v>
      </c>
      <c r="G61" s="270" t="s">
        <v>83</v>
      </c>
      <c r="H61" s="9">
        <v>0.79738392504907751</v>
      </c>
      <c r="I61" s="10">
        <v>10931889.9</v>
      </c>
      <c r="J61" s="50" t="s">
        <v>83</v>
      </c>
      <c r="K61" s="9">
        <v>0.39851205187626076</v>
      </c>
      <c r="L61" s="10">
        <v>5463478.4299999997</v>
      </c>
      <c r="M61" s="40">
        <v>10931889.9</v>
      </c>
      <c r="N61" s="41">
        <v>5463478.4299999997</v>
      </c>
      <c r="O61" s="42">
        <v>10931889.9</v>
      </c>
      <c r="P61" s="166">
        <v>5463478.4299999997</v>
      </c>
      <c r="Q61" s="42">
        <v>10931889.890000001</v>
      </c>
      <c r="R61" s="166">
        <v>5081028.97</v>
      </c>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row>
    <row r="62" spans="1:116" ht="18" customHeight="1" x14ac:dyDescent="0.2">
      <c r="A62" s="179" t="s">
        <v>50</v>
      </c>
      <c r="B62" s="7" t="s">
        <v>32</v>
      </c>
      <c r="C62" s="7" t="s">
        <v>53</v>
      </c>
      <c r="D62" s="44">
        <v>318495.96000000002</v>
      </c>
      <c r="E62" s="44">
        <v>1273983.82</v>
      </c>
      <c r="F62" s="132">
        <v>1592479.78</v>
      </c>
      <c r="G62" s="270" t="s">
        <v>83</v>
      </c>
      <c r="H62" s="9">
        <v>0.9513816788392242</v>
      </c>
      <c r="I62" s="10">
        <v>1638937.55</v>
      </c>
      <c r="J62" s="50" t="s">
        <v>83</v>
      </c>
      <c r="K62" s="9">
        <v>0.38169304373711765</v>
      </c>
      <c r="L62" s="10">
        <v>657539.53</v>
      </c>
      <c r="M62" s="40">
        <v>1638937.55</v>
      </c>
      <c r="N62" s="41">
        <v>657539.53</v>
      </c>
      <c r="O62" s="42">
        <v>1638937.55</v>
      </c>
      <c r="P62" s="166">
        <v>657539.53</v>
      </c>
      <c r="Q62" s="42" t="s">
        <v>27</v>
      </c>
      <c r="R62" s="166" t="s">
        <v>27</v>
      </c>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row>
    <row r="63" spans="1:116" ht="18" customHeight="1" x14ac:dyDescent="0.2">
      <c r="A63" s="179" t="s">
        <v>106</v>
      </c>
      <c r="B63" s="7" t="s">
        <v>32</v>
      </c>
      <c r="C63" s="7" t="s">
        <v>159</v>
      </c>
      <c r="D63" s="44">
        <v>2129231.9900000002</v>
      </c>
      <c r="E63" s="44">
        <v>6387695.959999999</v>
      </c>
      <c r="F63" s="132">
        <v>8516927.9499999993</v>
      </c>
      <c r="G63" s="270" t="s">
        <v>83</v>
      </c>
      <c r="H63" s="9">
        <v>0.97935330661098297</v>
      </c>
      <c r="I63" s="10">
        <v>8341081.5499999998</v>
      </c>
      <c r="J63" s="50" t="s">
        <v>83</v>
      </c>
      <c r="K63" s="9">
        <v>0.36290137572433034</v>
      </c>
      <c r="L63" s="10">
        <v>3090804.87</v>
      </c>
      <c r="M63" s="40">
        <v>8341081.5499999998</v>
      </c>
      <c r="N63" s="41">
        <v>3090804.87</v>
      </c>
      <c r="O63" s="42">
        <v>8341081.5499999998</v>
      </c>
      <c r="P63" s="166">
        <v>3090804.87</v>
      </c>
      <c r="Q63" s="42">
        <v>7665235.1500000004</v>
      </c>
      <c r="R63" s="166">
        <v>3064767.11</v>
      </c>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row>
    <row r="64" spans="1:116" ht="18" customHeight="1" x14ac:dyDescent="0.2">
      <c r="A64" s="179" t="s">
        <v>44</v>
      </c>
      <c r="B64" s="7" t="s">
        <v>32</v>
      </c>
      <c r="C64" s="7" t="s">
        <v>45</v>
      </c>
      <c r="D64" s="44">
        <v>975867.82</v>
      </c>
      <c r="E64" s="44">
        <v>2927603.47</v>
      </c>
      <c r="F64" s="132">
        <v>3903471.29</v>
      </c>
      <c r="G64" s="270" t="s">
        <v>83</v>
      </c>
      <c r="H64" s="9">
        <v>0.99</v>
      </c>
      <c r="I64" s="10">
        <v>3903471.2</v>
      </c>
      <c r="J64" s="50" t="s">
        <v>83</v>
      </c>
      <c r="K64" s="9">
        <v>0.33598903451906775</v>
      </c>
      <c r="L64" s="10">
        <v>1311523.55</v>
      </c>
      <c r="M64" s="40">
        <v>3903471.2</v>
      </c>
      <c r="N64" s="41">
        <v>1311523.55</v>
      </c>
      <c r="O64" s="42">
        <v>3903471.2</v>
      </c>
      <c r="P64" s="166">
        <v>1311523.55</v>
      </c>
      <c r="Q64" s="42">
        <v>3903471.29</v>
      </c>
      <c r="R64" s="166">
        <v>1153354.33</v>
      </c>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row>
    <row r="65" spans="1:116" ht="18" customHeight="1" x14ac:dyDescent="0.2">
      <c r="A65" s="179" t="s">
        <v>149</v>
      </c>
      <c r="B65" s="7" t="s">
        <v>32</v>
      </c>
      <c r="C65" s="7" t="s">
        <v>150</v>
      </c>
      <c r="D65" s="44">
        <v>72739.210000000006</v>
      </c>
      <c r="E65" s="44">
        <v>290956.82999999996</v>
      </c>
      <c r="F65" s="132">
        <v>363696.04</v>
      </c>
      <c r="G65" s="270" t="s">
        <v>83</v>
      </c>
      <c r="H65" s="52">
        <v>0.89999891117868647</v>
      </c>
      <c r="I65" s="10">
        <v>327326.03999999998</v>
      </c>
      <c r="J65" s="50" t="s">
        <v>83</v>
      </c>
      <c r="K65" s="52">
        <v>0.3254002160705407</v>
      </c>
      <c r="L65" s="10">
        <v>118346.77</v>
      </c>
      <c r="M65" s="40">
        <v>327326.03999999998</v>
      </c>
      <c r="N65" s="41">
        <v>118346.77</v>
      </c>
      <c r="O65" s="42" t="s">
        <v>27</v>
      </c>
      <c r="P65" s="166" t="s">
        <v>27</v>
      </c>
      <c r="Q65" s="42">
        <v>327326.03999999998</v>
      </c>
      <c r="R65" s="166">
        <v>118346.77</v>
      </c>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row>
    <row r="66" spans="1:116" ht="18" customHeight="1" x14ac:dyDescent="0.2">
      <c r="A66" s="179" t="s">
        <v>152</v>
      </c>
      <c r="B66" s="7" t="s">
        <v>58</v>
      </c>
      <c r="C66" s="7" t="s">
        <v>153</v>
      </c>
      <c r="D66" s="44">
        <v>443444.75</v>
      </c>
      <c r="E66" s="44">
        <v>1330334.26</v>
      </c>
      <c r="F66" s="132">
        <v>1773779.01</v>
      </c>
      <c r="G66" s="270" t="s">
        <v>22</v>
      </c>
      <c r="H66" s="9">
        <v>1</v>
      </c>
      <c r="I66" s="10">
        <v>1773779.01</v>
      </c>
      <c r="J66" s="50" t="s">
        <v>83</v>
      </c>
      <c r="K66" s="9">
        <v>0.32284284387827994</v>
      </c>
      <c r="L66" s="10">
        <v>572651.86</v>
      </c>
      <c r="M66" s="40">
        <v>1773779.01</v>
      </c>
      <c r="N66" s="41">
        <v>572651.86</v>
      </c>
      <c r="O66" s="42">
        <v>1773779.01</v>
      </c>
      <c r="P66" s="166">
        <v>572651.86</v>
      </c>
      <c r="Q66" s="42">
        <v>1773779.01</v>
      </c>
      <c r="R66" s="166">
        <v>572651.86</v>
      </c>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row>
    <row r="67" spans="1:116" ht="18" customHeight="1" x14ac:dyDescent="0.2">
      <c r="A67" s="179" t="s">
        <v>94</v>
      </c>
      <c r="B67" s="7" t="s">
        <v>32</v>
      </c>
      <c r="C67" s="7" t="s">
        <v>130</v>
      </c>
      <c r="D67" s="44">
        <v>2053460.77</v>
      </c>
      <c r="E67" s="44">
        <v>8213843.0800000001</v>
      </c>
      <c r="F67" s="132">
        <v>10267303.85</v>
      </c>
      <c r="G67" s="270" t="s">
        <v>83</v>
      </c>
      <c r="H67" s="9">
        <v>0.50004147096513563</v>
      </c>
      <c r="I67" s="10">
        <v>5134077.72</v>
      </c>
      <c r="J67" s="50" t="s">
        <v>83</v>
      </c>
      <c r="K67" s="9">
        <v>0.29740885773045472</v>
      </c>
      <c r="L67" s="10">
        <v>3053587.11</v>
      </c>
      <c r="M67" s="40">
        <v>5134077.72</v>
      </c>
      <c r="N67" s="41">
        <v>3053587.11</v>
      </c>
      <c r="O67" s="42">
        <v>5134077.72</v>
      </c>
      <c r="P67" s="166">
        <v>3053587.11</v>
      </c>
      <c r="Q67" s="42">
        <v>5134077.72</v>
      </c>
      <c r="R67" s="166">
        <v>3047939.09</v>
      </c>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row>
    <row r="68" spans="1:116" ht="18" customHeight="1" x14ac:dyDescent="0.3">
      <c r="A68" s="179" t="s">
        <v>127</v>
      </c>
      <c r="B68" s="7" t="s">
        <v>58</v>
      </c>
      <c r="C68" s="7" t="s">
        <v>128</v>
      </c>
      <c r="D68" s="44">
        <v>1093782.17</v>
      </c>
      <c r="E68" s="44">
        <v>3281346.49</v>
      </c>
      <c r="F68" s="132">
        <v>4375128.66</v>
      </c>
      <c r="G68" s="272" t="s">
        <v>22</v>
      </c>
      <c r="H68" s="9">
        <v>1</v>
      </c>
      <c r="I68" s="10">
        <v>4375128.66</v>
      </c>
      <c r="J68" s="50" t="s">
        <v>83</v>
      </c>
      <c r="K68" s="9">
        <v>0.28870827309567626</v>
      </c>
      <c r="L68" s="10">
        <v>1263135.8400000001</v>
      </c>
      <c r="M68" s="40">
        <v>4375128.66</v>
      </c>
      <c r="N68" s="41">
        <v>1263135.8400000001</v>
      </c>
      <c r="O68" s="42">
        <v>4375128.66</v>
      </c>
      <c r="P68" s="166">
        <v>1263135.8400000001</v>
      </c>
      <c r="Q68" s="42">
        <v>4375128.66</v>
      </c>
      <c r="R68" s="166">
        <v>1201228.19</v>
      </c>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row>
    <row r="69" spans="1:116" ht="18" customHeight="1" x14ac:dyDescent="0.3">
      <c r="A69" s="179" t="s">
        <v>94</v>
      </c>
      <c r="B69" s="7" t="s">
        <v>58</v>
      </c>
      <c r="C69" s="7" t="s">
        <v>95</v>
      </c>
      <c r="D69" s="44">
        <v>1916563.39</v>
      </c>
      <c r="E69" s="44">
        <v>7666253.54</v>
      </c>
      <c r="F69" s="132">
        <v>9582816.9299999997</v>
      </c>
      <c r="G69" s="272" t="s">
        <v>22</v>
      </c>
      <c r="H69" s="9">
        <v>1</v>
      </c>
      <c r="I69" s="10">
        <v>9582816.9299999997</v>
      </c>
      <c r="J69" s="50" t="s">
        <v>83</v>
      </c>
      <c r="K69" s="9">
        <v>0.27787604307285874</v>
      </c>
      <c r="L69" s="10">
        <v>2662835.25</v>
      </c>
      <c r="M69" s="40">
        <v>9582816.9299999997</v>
      </c>
      <c r="N69" s="41">
        <v>2662835.25</v>
      </c>
      <c r="O69" s="42">
        <v>9582816.9299999997</v>
      </c>
      <c r="P69" s="166">
        <v>2662835.25</v>
      </c>
      <c r="Q69" s="42">
        <v>9582816.9299999997</v>
      </c>
      <c r="R69" s="166">
        <v>2599549.27</v>
      </c>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row>
    <row r="70" spans="1:116" ht="18" customHeight="1" x14ac:dyDescent="0.3">
      <c r="A70" s="179" t="s">
        <v>48</v>
      </c>
      <c r="B70" s="7" t="s">
        <v>58</v>
      </c>
      <c r="C70" s="7" t="s">
        <v>99</v>
      </c>
      <c r="D70" s="44">
        <v>503726.5</v>
      </c>
      <c r="E70" s="44">
        <v>2014906</v>
      </c>
      <c r="F70" s="132">
        <v>2518632.5</v>
      </c>
      <c r="G70" s="271" t="s">
        <v>22</v>
      </c>
      <c r="H70" s="46">
        <v>1</v>
      </c>
      <c r="I70" s="51">
        <v>2518632.5</v>
      </c>
      <c r="J70" s="53" t="s">
        <v>83</v>
      </c>
      <c r="K70" s="46">
        <v>0.26979967899246915</v>
      </c>
      <c r="L70" s="10">
        <v>679526.24</v>
      </c>
      <c r="M70" s="40">
        <v>2518632.5</v>
      </c>
      <c r="N70" s="41">
        <v>679526.24</v>
      </c>
      <c r="O70" s="42">
        <v>2518632.5</v>
      </c>
      <c r="P70" s="166">
        <v>679526.24</v>
      </c>
      <c r="Q70" s="42">
        <v>2518632.5</v>
      </c>
      <c r="R70" s="166">
        <v>527116.82999999996</v>
      </c>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row>
    <row r="71" spans="1:116" ht="18" customHeight="1" x14ac:dyDescent="0.3">
      <c r="A71" s="179" t="s">
        <v>110</v>
      </c>
      <c r="B71" s="7" t="s">
        <v>58</v>
      </c>
      <c r="C71" s="7" t="s">
        <v>111</v>
      </c>
      <c r="D71" s="44">
        <v>1903267.78</v>
      </c>
      <c r="E71" s="44">
        <v>5709803.3300000001</v>
      </c>
      <c r="F71" s="132">
        <v>7613071.1100000003</v>
      </c>
      <c r="G71" s="272" t="s">
        <v>22</v>
      </c>
      <c r="H71" s="9">
        <v>1</v>
      </c>
      <c r="I71" s="10">
        <v>7613071.1100000003</v>
      </c>
      <c r="J71" s="50" t="s">
        <v>83</v>
      </c>
      <c r="K71" s="9">
        <v>0.269696242204153</v>
      </c>
      <c r="L71" s="10">
        <v>2053216.67</v>
      </c>
      <c r="M71" s="40">
        <v>7613071.1100000003</v>
      </c>
      <c r="N71" s="41">
        <v>2053216.67</v>
      </c>
      <c r="O71" s="42">
        <v>7613071.1100000003</v>
      </c>
      <c r="P71" s="166">
        <v>2053216.67</v>
      </c>
      <c r="Q71" s="42">
        <v>7613071.1100000003</v>
      </c>
      <c r="R71" s="166">
        <v>1693806.7</v>
      </c>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row>
    <row r="72" spans="1:116" ht="18" customHeight="1" x14ac:dyDescent="0.2">
      <c r="A72" s="179" t="s">
        <v>137</v>
      </c>
      <c r="B72" s="7" t="s">
        <v>32</v>
      </c>
      <c r="C72" s="7" t="s">
        <v>138</v>
      </c>
      <c r="D72" s="44">
        <v>780374.96</v>
      </c>
      <c r="E72" s="44">
        <v>3121499.84</v>
      </c>
      <c r="F72" s="132">
        <v>3901874.8</v>
      </c>
      <c r="G72" s="270" t="s">
        <v>22</v>
      </c>
      <c r="H72" s="9">
        <v>1</v>
      </c>
      <c r="I72" s="10">
        <v>3901874.8</v>
      </c>
      <c r="J72" s="50" t="s">
        <v>83</v>
      </c>
      <c r="K72" s="9">
        <v>0.26602971986697271</v>
      </c>
      <c r="L72" s="10">
        <v>1038014.66</v>
      </c>
      <c r="M72" s="40">
        <v>3901874.8</v>
      </c>
      <c r="N72" s="41">
        <v>1038014.66</v>
      </c>
      <c r="O72" s="42">
        <v>3901874.8</v>
      </c>
      <c r="P72" s="166">
        <v>1038014.66</v>
      </c>
      <c r="Q72" s="42">
        <v>3901874.8</v>
      </c>
      <c r="R72" s="166">
        <v>862271.64</v>
      </c>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row>
    <row r="73" spans="1:116" ht="18" customHeight="1" x14ac:dyDescent="0.2">
      <c r="A73" s="179" t="s">
        <v>50</v>
      </c>
      <c r="B73" s="7" t="s">
        <v>58</v>
      </c>
      <c r="C73" s="7" t="s">
        <v>98</v>
      </c>
      <c r="D73" s="44">
        <v>321569.15999999997</v>
      </c>
      <c r="E73" s="44">
        <v>1286276.6500000001</v>
      </c>
      <c r="F73" s="132">
        <v>1607845.81</v>
      </c>
      <c r="G73" s="270" t="s">
        <v>83</v>
      </c>
      <c r="H73" s="52">
        <v>0.95090325234606921</v>
      </c>
      <c r="I73" s="10">
        <v>1528905.81</v>
      </c>
      <c r="J73" s="50" t="s">
        <v>83</v>
      </c>
      <c r="K73" s="52">
        <v>0.25544408390752343</v>
      </c>
      <c r="L73" s="10">
        <v>410714.7</v>
      </c>
      <c r="M73" s="40">
        <v>1528905.81</v>
      </c>
      <c r="N73" s="41">
        <v>410714.7</v>
      </c>
      <c r="O73" s="42">
        <v>1528905.81</v>
      </c>
      <c r="P73" s="166">
        <v>410714.7</v>
      </c>
      <c r="Q73" s="42">
        <v>1528905.81</v>
      </c>
      <c r="R73" s="166">
        <v>191783.16</v>
      </c>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row>
    <row r="74" spans="1:116" ht="18" customHeight="1" x14ac:dyDescent="0.2">
      <c r="A74" s="179" t="s">
        <v>133</v>
      </c>
      <c r="B74" s="7" t="s">
        <v>32</v>
      </c>
      <c r="C74" s="7" t="s">
        <v>160</v>
      </c>
      <c r="D74" s="44">
        <v>1072803.54</v>
      </c>
      <c r="E74" s="44">
        <v>3218410.62</v>
      </c>
      <c r="F74" s="132">
        <v>4291214.16</v>
      </c>
      <c r="G74" s="270" t="s">
        <v>22</v>
      </c>
      <c r="H74" s="9">
        <v>1</v>
      </c>
      <c r="I74" s="10">
        <v>4291214.16</v>
      </c>
      <c r="J74" s="50" t="s">
        <v>83</v>
      </c>
      <c r="K74" s="9">
        <v>0.23159060185427799</v>
      </c>
      <c r="L74" s="10">
        <v>993804.87</v>
      </c>
      <c r="M74" s="40">
        <v>4291214.16</v>
      </c>
      <c r="N74" s="41">
        <v>993804.87</v>
      </c>
      <c r="O74" s="42">
        <v>4291214.16</v>
      </c>
      <c r="P74" s="166">
        <v>993804.87</v>
      </c>
      <c r="Q74" s="42">
        <v>4291214.16</v>
      </c>
      <c r="R74" s="166">
        <v>972421.42</v>
      </c>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row>
    <row r="75" spans="1:116" ht="18" customHeight="1" x14ac:dyDescent="0.2">
      <c r="A75" s="179" t="s">
        <v>110</v>
      </c>
      <c r="B75" s="7" t="s">
        <v>20</v>
      </c>
      <c r="C75" s="7" t="s">
        <v>112</v>
      </c>
      <c r="D75" s="44">
        <v>1578653.95</v>
      </c>
      <c r="E75" s="44">
        <v>6314615.8099999996</v>
      </c>
      <c r="F75" s="132">
        <v>7893269.7599999998</v>
      </c>
      <c r="G75" s="270" t="s">
        <v>83</v>
      </c>
      <c r="H75" s="9">
        <v>0.84285277613519705</v>
      </c>
      <c r="I75" s="10">
        <v>6652864.3300000001</v>
      </c>
      <c r="J75" s="50" t="s">
        <v>83</v>
      </c>
      <c r="K75" s="9">
        <v>0.1769042326509819</v>
      </c>
      <c r="L75" s="10">
        <v>1396352.83</v>
      </c>
      <c r="M75" s="40">
        <v>6652864.3300000001</v>
      </c>
      <c r="N75" s="41">
        <v>1396352.83</v>
      </c>
      <c r="O75" s="42">
        <v>6652864.3300000001</v>
      </c>
      <c r="P75" s="166">
        <v>1396352.83</v>
      </c>
      <c r="Q75" s="42">
        <v>6430376.8799999999</v>
      </c>
      <c r="R75" s="166">
        <v>1246757.9099999999</v>
      </c>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row>
    <row r="76" spans="1:116" ht="18" customHeight="1" x14ac:dyDescent="0.2">
      <c r="A76" s="179" t="s">
        <v>113</v>
      </c>
      <c r="B76" s="7" t="s">
        <v>58</v>
      </c>
      <c r="C76" s="7" t="s">
        <v>114</v>
      </c>
      <c r="D76" s="44">
        <v>1660205.07</v>
      </c>
      <c r="E76" s="44">
        <v>4980615.22</v>
      </c>
      <c r="F76" s="132">
        <v>6640820.29</v>
      </c>
      <c r="G76" s="270" t="s">
        <v>22</v>
      </c>
      <c r="H76" s="52">
        <v>1</v>
      </c>
      <c r="I76" s="10">
        <v>6640820.29</v>
      </c>
      <c r="J76" s="50" t="s">
        <v>83</v>
      </c>
      <c r="K76" s="52">
        <v>0.15555873896415889</v>
      </c>
      <c r="L76" s="10">
        <v>1033037.63</v>
      </c>
      <c r="M76" s="40">
        <v>6640820.29</v>
      </c>
      <c r="N76" s="41">
        <v>1033037.63</v>
      </c>
      <c r="O76" s="42">
        <v>6640820.29</v>
      </c>
      <c r="P76" s="166">
        <v>1033037.63</v>
      </c>
      <c r="Q76" s="42">
        <v>6640820.29</v>
      </c>
      <c r="R76" s="166">
        <v>1618361.72</v>
      </c>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row>
    <row r="77" spans="1:116" ht="18" customHeight="1" x14ac:dyDescent="0.3">
      <c r="A77" s="179" t="s">
        <v>71</v>
      </c>
      <c r="B77" s="7" t="s">
        <v>58</v>
      </c>
      <c r="C77" s="7" t="s">
        <v>72</v>
      </c>
      <c r="D77" s="44">
        <v>89961.14</v>
      </c>
      <c r="E77" s="44">
        <v>359844.55</v>
      </c>
      <c r="F77" s="132">
        <v>449805.69</v>
      </c>
      <c r="G77" s="272" t="s">
        <v>22</v>
      </c>
      <c r="H77" s="9">
        <v>1</v>
      </c>
      <c r="I77" s="10">
        <v>449805.69</v>
      </c>
      <c r="J77" s="50" t="s">
        <v>83</v>
      </c>
      <c r="K77" s="9">
        <v>0.15407281753149898</v>
      </c>
      <c r="L77" s="10">
        <v>69302.83</v>
      </c>
      <c r="M77" s="40">
        <v>449805.69</v>
      </c>
      <c r="N77" s="41">
        <v>69302.83</v>
      </c>
      <c r="O77" s="42">
        <v>449805.69</v>
      </c>
      <c r="P77" s="166">
        <v>69302.83</v>
      </c>
      <c r="Q77" s="42">
        <v>449805.69</v>
      </c>
      <c r="R77" s="166">
        <v>69302.83</v>
      </c>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row>
    <row r="78" spans="1:116" ht="18" customHeight="1" x14ac:dyDescent="0.2">
      <c r="A78" s="179" t="s">
        <v>118</v>
      </c>
      <c r="B78" s="7" t="s">
        <v>20</v>
      </c>
      <c r="C78" s="7" t="s">
        <v>119</v>
      </c>
      <c r="D78" s="44">
        <v>1686657.64</v>
      </c>
      <c r="E78" s="44">
        <v>6746630.580000001</v>
      </c>
      <c r="F78" s="132">
        <v>8433288.2200000007</v>
      </c>
      <c r="G78" s="270" t="s">
        <v>83</v>
      </c>
      <c r="H78" s="9">
        <v>0.99</v>
      </c>
      <c r="I78" s="10">
        <v>8433287.9299999997</v>
      </c>
      <c r="J78" s="50" t="s">
        <v>83</v>
      </c>
      <c r="K78" s="9">
        <v>0.14616785266233909</v>
      </c>
      <c r="L78" s="10">
        <v>1232675.6299999999</v>
      </c>
      <c r="M78" s="40">
        <v>8433287.9299999997</v>
      </c>
      <c r="N78" s="41">
        <v>1232675.6299999999</v>
      </c>
      <c r="O78" s="42" t="s">
        <v>27</v>
      </c>
      <c r="P78" s="166" t="s">
        <v>27</v>
      </c>
      <c r="Q78" s="42">
        <v>8433287.9299999997</v>
      </c>
      <c r="R78" s="166">
        <v>1232675.6299999999</v>
      </c>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row>
    <row r="79" spans="1:116" ht="18" customHeight="1" x14ac:dyDescent="0.2">
      <c r="A79" s="179" t="s">
        <v>118</v>
      </c>
      <c r="B79" s="7" t="s">
        <v>32</v>
      </c>
      <c r="C79" s="7" t="s">
        <v>132</v>
      </c>
      <c r="D79" s="44">
        <v>841439.97</v>
      </c>
      <c r="E79" s="44">
        <v>3365759.9000000004</v>
      </c>
      <c r="F79" s="132">
        <v>4207199.87</v>
      </c>
      <c r="G79" s="270" t="s">
        <v>83</v>
      </c>
      <c r="H79" s="9">
        <v>0.79219676102528491</v>
      </c>
      <c r="I79" s="10">
        <v>3332930.11</v>
      </c>
      <c r="J79" s="50" t="s">
        <v>83</v>
      </c>
      <c r="K79" s="9">
        <v>0.12772366101066646</v>
      </c>
      <c r="L79" s="10">
        <v>537358.97</v>
      </c>
      <c r="M79" s="40">
        <v>3332930.11</v>
      </c>
      <c r="N79" s="41">
        <v>537358.97</v>
      </c>
      <c r="O79" s="42">
        <v>3332930.11</v>
      </c>
      <c r="P79" s="166">
        <v>537358.97</v>
      </c>
      <c r="Q79" s="42">
        <v>3332930.11</v>
      </c>
      <c r="R79" s="166">
        <v>522902.55</v>
      </c>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row>
    <row r="80" spans="1:116" ht="18" customHeight="1" x14ac:dyDescent="0.2">
      <c r="A80" s="179" t="s">
        <v>164</v>
      </c>
      <c r="B80" s="7" t="s">
        <v>32</v>
      </c>
      <c r="C80" s="7" t="s">
        <v>165</v>
      </c>
      <c r="D80" s="44">
        <v>1022165.48</v>
      </c>
      <c r="E80" s="44">
        <v>3066496.42</v>
      </c>
      <c r="F80" s="132">
        <v>4088661.9</v>
      </c>
      <c r="G80" s="270" t="s">
        <v>83</v>
      </c>
      <c r="H80" s="9">
        <v>0.89999976031278106</v>
      </c>
      <c r="I80" s="10">
        <v>3679794.73</v>
      </c>
      <c r="J80" s="50" t="s">
        <v>83</v>
      </c>
      <c r="K80" s="9">
        <v>4.7411887982227147E-2</v>
      </c>
      <c r="L80" s="10">
        <v>193851.18</v>
      </c>
      <c r="M80" s="40">
        <v>3679794.73</v>
      </c>
      <c r="N80" s="41">
        <v>193851.18</v>
      </c>
      <c r="O80" s="42">
        <v>3679794.73</v>
      </c>
      <c r="P80" s="166">
        <v>193851.18</v>
      </c>
      <c r="Q80" s="42">
        <v>3679794.73</v>
      </c>
      <c r="R80" s="166">
        <v>187834.29</v>
      </c>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row>
    <row r="81" spans="1:116" ht="18" customHeight="1" x14ac:dyDescent="0.2">
      <c r="A81" s="211" t="s">
        <v>115</v>
      </c>
      <c r="B81" s="7" t="s">
        <v>32</v>
      </c>
      <c r="C81" s="7" t="s">
        <v>156</v>
      </c>
      <c r="D81" s="44">
        <v>111303.96</v>
      </c>
      <c r="E81" s="44">
        <v>333911.88</v>
      </c>
      <c r="F81" s="132">
        <v>445215.84</v>
      </c>
      <c r="G81" s="270" t="s">
        <v>22</v>
      </c>
      <c r="H81" s="9">
        <v>1</v>
      </c>
      <c r="I81" s="10">
        <v>445215.84</v>
      </c>
      <c r="J81" s="50" t="s">
        <v>83</v>
      </c>
      <c r="K81" s="9">
        <v>0</v>
      </c>
      <c r="L81" s="10">
        <v>0</v>
      </c>
      <c r="M81" s="40">
        <v>445215.84</v>
      </c>
      <c r="N81" s="41">
        <v>0</v>
      </c>
      <c r="O81" s="42">
        <v>445215.84</v>
      </c>
      <c r="P81" s="166">
        <v>0</v>
      </c>
      <c r="Q81" s="42">
        <v>445215.84</v>
      </c>
      <c r="R81" s="166">
        <v>0</v>
      </c>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row>
    <row r="82" spans="1:116" ht="18" customHeight="1" thickBot="1" x14ac:dyDescent="0.25">
      <c r="A82" s="209" t="s">
        <v>166</v>
      </c>
      <c r="B82" s="145" t="s">
        <v>32</v>
      </c>
      <c r="C82" s="168" t="s">
        <v>167</v>
      </c>
      <c r="D82" s="147">
        <v>0</v>
      </c>
      <c r="E82" s="147">
        <v>619231.17000000004</v>
      </c>
      <c r="F82" s="148">
        <v>619231.17000000004</v>
      </c>
      <c r="G82" s="288" t="s">
        <v>83</v>
      </c>
      <c r="H82" s="151">
        <v>6.9999996931679007E-2</v>
      </c>
      <c r="I82" s="152">
        <v>43346.18</v>
      </c>
      <c r="J82" s="210" t="s">
        <v>83</v>
      </c>
      <c r="K82" s="151">
        <v>0</v>
      </c>
      <c r="L82" s="152">
        <v>0</v>
      </c>
      <c r="M82" s="180">
        <v>43346.18</v>
      </c>
      <c r="N82" s="181">
        <v>0</v>
      </c>
      <c r="O82" s="182">
        <v>43346.18</v>
      </c>
      <c r="P82" s="183">
        <v>0</v>
      </c>
      <c r="Q82" s="182">
        <v>43346.18</v>
      </c>
      <c r="R82" s="183">
        <v>0</v>
      </c>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row>
    <row r="83" spans="1:116" s="22" customFormat="1" ht="15.75" customHeight="1" x14ac:dyDescent="0.25">
      <c r="A83" s="16" t="s">
        <v>171</v>
      </c>
      <c r="B83" s="23"/>
      <c r="C83" s="18"/>
      <c r="D83" s="75">
        <f>SUM(D$7:D82)</f>
        <v>161292965.95999998</v>
      </c>
      <c r="E83" s="75">
        <f>SUM(E$7:E82)</f>
        <v>598707034.07999992</v>
      </c>
      <c r="F83" s="75">
        <f>SUM(F$7:F82)</f>
        <v>760000000.0399996</v>
      </c>
      <c r="G83" s="20" t="str">
        <f>COUNTIF(G$7:G82, "yes")&amp;" Yes"</f>
        <v>52 Yes</v>
      </c>
      <c r="H83" s="17"/>
      <c r="I83" s="19">
        <f>SUM(I$7:I82)</f>
        <v>730833274.36999965</v>
      </c>
      <c r="J83" s="20" t="str">
        <f>COUNTIF(J$7:J82, "yes")&amp;" Yes"</f>
        <v>1 Yes</v>
      </c>
      <c r="K83" s="54"/>
      <c r="L83" s="19">
        <f>SUM(L$7:L82)</f>
        <v>508830674.1400001</v>
      </c>
      <c r="M83" s="19">
        <f>SUM(M$7:M82)</f>
        <v>730833274.36999965</v>
      </c>
      <c r="N83" s="19">
        <f>SUM(N$7:N82)</f>
        <v>508830674.1400001</v>
      </c>
      <c r="O83" s="19">
        <f>SUM(O$7:O82)</f>
        <v>716650429.5799998</v>
      </c>
      <c r="P83" s="19">
        <f>SUM(P$7:P82)</f>
        <v>503913507.49000013</v>
      </c>
      <c r="Q83" s="19">
        <f>SUM(Q$7:Q82)</f>
        <v>718041225.61999953</v>
      </c>
      <c r="R83" s="19">
        <f>SUM(R$7:R82)</f>
        <v>487738596.54999995</v>
      </c>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row>
    <row r="84" spans="1:116" x14ac:dyDescent="0.2">
      <c r="A84" s="21"/>
      <c r="B84" s="23"/>
      <c r="C84" s="23"/>
      <c r="D84" s="25">
        <f>D83/760000000.04</f>
        <v>0.21222758677830381</v>
      </c>
      <c r="E84" s="25">
        <f>E83/760000000.04</f>
        <v>0.78777241322169611</v>
      </c>
      <c r="F84" s="25">
        <f>F83/760000000.04</f>
        <v>0.99999999999999956</v>
      </c>
      <c r="G84" s="25">
        <f>COUNTIF(G$7:G82,"Yes")/COUNTA($C$7:$C82)</f>
        <v>0.68421052631578949</v>
      </c>
      <c r="H84" s="24"/>
      <c r="I84" s="24">
        <f>I83/$F83</f>
        <v>0.96162272938359883</v>
      </c>
      <c r="J84" s="25">
        <f>COUNTIF(J$7:J82,"Yes")/COUNTA($C$7:$C82)</f>
        <v>1.3157894736842105E-2</v>
      </c>
      <c r="K84" s="21"/>
      <c r="L84" s="24">
        <f>L83/$F83</f>
        <v>0.66951404488581556</v>
      </c>
      <c r="M84" s="24">
        <f t="shared" ref="M84:R84" si="0">M83/$F83</f>
        <v>0.96162272938359883</v>
      </c>
      <c r="N84" s="24">
        <f t="shared" si="0"/>
        <v>0.66951404488581556</v>
      </c>
      <c r="O84" s="24">
        <f t="shared" si="0"/>
        <v>0.94296109150300234</v>
      </c>
      <c r="P84" s="24">
        <f t="shared" si="0"/>
        <v>0.66304408876773502</v>
      </c>
      <c r="Q84" s="24">
        <f t="shared" si="0"/>
        <v>0.94479108629237929</v>
      </c>
      <c r="R84" s="24">
        <f t="shared" si="0"/>
        <v>0.64176131121622337</v>
      </c>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row>
    <row r="85" spans="1:116" ht="15" customHeight="1" x14ac:dyDescent="0.2">
      <c r="A85" s="280" t="s">
        <v>172</v>
      </c>
      <c r="B85" s="280"/>
      <c r="C85" s="280"/>
      <c r="D85" s="280"/>
      <c r="E85" s="280"/>
      <c r="F85" s="280"/>
      <c r="G85" s="280"/>
      <c r="H85" s="280"/>
      <c r="I85" s="280"/>
      <c r="J85" s="280"/>
      <c r="K85" s="280"/>
      <c r="L85" s="280"/>
      <c r="M85" s="280"/>
      <c r="N85" s="280"/>
      <c r="O85" s="280"/>
      <c r="P85" s="280"/>
      <c r="Q85" s="280"/>
      <c r="R85" s="280"/>
    </row>
    <row r="86" spans="1:116" ht="15" x14ac:dyDescent="0.25">
      <c r="A86" s="55"/>
      <c r="B86" s="7"/>
      <c r="C86" s="7"/>
      <c r="F86" s="1" t="s">
        <v>6</v>
      </c>
      <c r="L86" s="46"/>
      <c r="M86" s="51"/>
      <c r="N86" s="51"/>
      <c r="O86" s="3"/>
      <c r="Q86" s="3"/>
    </row>
    <row r="87" spans="1:116" ht="15" x14ac:dyDescent="0.25">
      <c r="A87" s="55"/>
      <c r="B87" s="7"/>
      <c r="C87" s="7"/>
      <c r="O87" s="3"/>
      <c r="Q87" s="3"/>
    </row>
    <row r="88" spans="1:116" ht="15" customHeight="1" x14ac:dyDescent="0.25">
      <c r="A88" s="55"/>
      <c r="B88" s="7"/>
      <c r="M88" s="51" t="s">
        <v>6</v>
      </c>
      <c r="N88" s="51"/>
      <c r="O88" s="3"/>
      <c r="Q88" s="3"/>
    </row>
    <row r="89" spans="1:116" ht="15" x14ac:dyDescent="0.25">
      <c r="A89" s="55"/>
      <c r="B89" s="7"/>
      <c r="E89" s="1" t="s">
        <v>6</v>
      </c>
      <c r="I89" s="26" t="s">
        <v>6</v>
      </c>
      <c r="O89" s="3"/>
      <c r="Q89" s="3"/>
    </row>
    <row r="90" spans="1:116" ht="15" x14ac:dyDescent="0.25">
      <c r="A90" s="55"/>
      <c r="B90" s="1"/>
      <c r="O90" s="3"/>
      <c r="Q90" s="3"/>
    </row>
    <row r="91" spans="1:116" ht="15" x14ac:dyDescent="0.25">
      <c r="M91" s="1" t="s">
        <v>6</v>
      </c>
      <c r="O91" s="3"/>
      <c r="P91" s="7"/>
      <c r="Q91" s="3"/>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row>
    <row r="92" spans="1:116" ht="15" x14ac:dyDescent="0.25">
      <c r="F92" s="26"/>
      <c r="G92" s="26"/>
      <c r="O92" s="3"/>
      <c r="P92" s="7"/>
      <c r="Q92" s="3"/>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row>
    <row r="93" spans="1:116" ht="15" x14ac:dyDescent="0.25">
      <c r="H93" s="1" t="s">
        <v>6</v>
      </c>
      <c r="O93" s="3"/>
      <c r="P93" s="7"/>
      <c r="Q93" s="3"/>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row>
    <row r="94" spans="1:116" ht="15" x14ac:dyDescent="0.25">
      <c r="O94" s="3"/>
      <c r="P94" s="7"/>
      <c r="Q94" s="3"/>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row>
    <row r="95" spans="1:116" ht="15" x14ac:dyDescent="0.25">
      <c r="O95" s="3"/>
      <c r="P95" s="7"/>
      <c r="Q95" s="3"/>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row>
    <row r="96" spans="1:116" ht="15" x14ac:dyDescent="0.25">
      <c r="O96" s="3"/>
      <c r="P96" s="7"/>
      <c r="Q96" s="3"/>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row>
    <row r="97" spans="2:116" ht="15" x14ac:dyDescent="0.25">
      <c r="O97" s="3"/>
      <c r="P97" s="7"/>
      <c r="Q97" s="3"/>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row>
    <row r="98" spans="2:116" ht="15" x14ac:dyDescent="0.25">
      <c r="O98" s="3"/>
      <c r="P98" s="7"/>
      <c r="Q98" s="3"/>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row>
    <row r="99" spans="2:116" ht="15" x14ac:dyDescent="0.25">
      <c r="O99" s="3"/>
      <c r="P99" s="7"/>
      <c r="Q99" s="3"/>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row>
    <row r="100" spans="2:116" ht="15" x14ac:dyDescent="0.25">
      <c r="B100" s="56"/>
      <c r="H100" s="1" t="s">
        <v>6</v>
      </c>
      <c r="O100" s="3"/>
      <c r="P100" s="7"/>
      <c r="Q100" s="3"/>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row>
    <row r="101" spans="2:116" ht="15" x14ac:dyDescent="0.25">
      <c r="B101" s="56"/>
      <c r="O101" s="3"/>
      <c r="P101" s="7"/>
      <c r="Q101" s="3"/>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row>
    <row r="102" spans="2:116" ht="15" x14ac:dyDescent="0.25">
      <c r="B102" s="56"/>
      <c r="O102" s="3"/>
      <c r="P102" s="7"/>
      <c r="Q102" s="3"/>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row>
    <row r="103" spans="2:116" ht="15" x14ac:dyDescent="0.25">
      <c r="O103" s="3"/>
      <c r="P103" s="7"/>
      <c r="Q103" s="3"/>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row>
    <row r="104" spans="2:116" ht="15" x14ac:dyDescent="0.25">
      <c r="O104" s="3"/>
      <c r="P104" s="7"/>
      <c r="Q104" s="3"/>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row>
    <row r="105" spans="2:116" ht="15" x14ac:dyDescent="0.25">
      <c r="B105" s="57"/>
      <c r="O105" s="3"/>
      <c r="P105" s="7"/>
      <c r="Q105" s="3"/>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row>
    <row r="106" spans="2:116" ht="15" x14ac:dyDescent="0.25">
      <c r="O106" s="3"/>
      <c r="P106" s="7"/>
      <c r="Q106" s="3"/>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row>
    <row r="107" spans="2:116" x14ac:dyDescent="0.2">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row>
    <row r="108" spans="2:116" x14ac:dyDescent="0.2">
      <c r="B108" s="5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row>
    <row r="109" spans="2:116" x14ac:dyDescent="0.2">
      <c r="P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row>
    <row r="110" spans="2:116" x14ac:dyDescent="0.2">
      <c r="P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row>
    <row r="111" spans="2:116" x14ac:dyDescent="0.2">
      <c r="P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row>
    <row r="112" spans="2:116" x14ac:dyDescent="0.2">
      <c r="P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row>
    <row r="113" spans="15:116" x14ac:dyDescent="0.2">
      <c r="P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row>
    <row r="114" spans="15:116" x14ac:dyDescent="0.2">
      <c r="P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row>
    <row r="115" spans="15:116" x14ac:dyDescent="0.2">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row>
    <row r="116" spans="15:116" x14ac:dyDescent="0.2">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row>
    <row r="117" spans="15:116" x14ac:dyDescent="0.2">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row>
    <row r="118" spans="15:116" x14ac:dyDescent="0.2">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row>
    <row r="119" spans="15:116" x14ac:dyDescent="0.2">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row>
    <row r="120" spans="15:116" x14ac:dyDescent="0.2">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row>
    <row r="121" spans="15:116" x14ac:dyDescent="0.2">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row>
    <row r="122" spans="15:116" x14ac:dyDescent="0.2">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row>
    <row r="123" spans="15:116" x14ac:dyDescent="0.2">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row>
    <row r="124" spans="15:116" x14ac:dyDescent="0.2">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row>
    <row r="125" spans="15:116" x14ac:dyDescent="0.2">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row>
    <row r="126" spans="15:116" x14ac:dyDescent="0.2">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row>
    <row r="127" spans="15:116" x14ac:dyDescent="0.2">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row>
    <row r="128" spans="15:116" x14ac:dyDescent="0.2">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row>
    <row r="129" spans="15:116" x14ac:dyDescent="0.2">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row>
    <row r="130" spans="15:116" x14ac:dyDescent="0.2">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row>
    <row r="131" spans="15:116" x14ac:dyDescent="0.2">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row>
    <row r="132" spans="15:116" x14ac:dyDescent="0.2">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row>
    <row r="133" spans="15:116" x14ac:dyDescent="0.2">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row>
    <row r="134" spans="15:116" x14ac:dyDescent="0.2">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row>
    <row r="135" spans="15:116" x14ac:dyDescent="0.2">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row>
    <row r="136" spans="15:116" x14ac:dyDescent="0.2">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row>
    <row r="137" spans="15:116" x14ac:dyDescent="0.2">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row>
    <row r="138" spans="15:116" x14ac:dyDescent="0.2">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row>
    <row r="139" spans="15:116" x14ac:dyDescent="0.2">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row>
    <row r="140" spans="15:116" x14ac:dyDescent="0.2">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row>
    <row r="141" spans="15:116" x14ac:dyDescent="0.2">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row>
    <row r="142" spans="15:116" x14ac:dyDescent="0.2">
      <c r="O142" s="7"/>
      <c r="Q142" s="7"/>
    </row>
    <row r="143" spans="15:116" x14ac:dyDescent="0.2">
      <c r="O143" s="7"/>
      <c r="Q143" s="7"/>
    </row>
    <row r="144" spans="15:116" x14ac:dyDescent="0.2">
      <c r="O144" s="7"/>
      <c r="Q144" s="7"/>
    </row>
    <row r="145" spans="15:17" x14ac:dyDescent="0.2">
      <c r="O145" s="7"/>
      <c r="Q145" s="7"/>
    </row>
    <row r="146" spans="15:17" x14ac:dyDescent="0.2">
      <c r="O146" s="7"/>
      <c r="Q146" s="7"/>
    </row>
    <row r="147" spans="15:17" x14ac:dyDescent="0.2">
      <c r="O147" s="7"/>
      <c r="Q147" s="7"/>
    </row>
    <row r="148" spans="15:17" x14ac:dyDescent="0.2">
      <c r="O148" s="7"/>
      <c r="Q148" s="7"/>
    </row>
    <row r="149" spans="15:17" x14ac:dyDescent="0.2">
      <c r="O149" s="7"/>
      <c r="Q149" s="7"/>
    </row>
    <row r="150" spans="15:17" x14ac:dyDescent="0.2">
      <c r="O150" s="7"/>
      <c r="Q150" s="7"/>
    </row>
    <row r="151" spans="15:17" x14ac:dyDescent="0.2">
      <c r="O151" s="7"/>
      <c r="Q151" s="7"/>
    </row>
    <row r="152" spans="15:17" x14ac:dyDescent="0.2">
      <c r="O152" s="7"/>
      <c r="Q152" s="7"/>
    </row>
    <row r="153" spans="15:17" x14ac:dyDescent="0.2">
      <c r="O153" s="7"/>
      <c r="Q153" s="7"/>
    </row>
    <row r="154" spans="15:17" x14ac:dyDescent="0.2">
      <c r="O154" s="7"/>
      <c r="Q154" s="7"/>
    </row>
    <row r="155" spans="15:17" x14ac:dyDescent="0.2">
      <c r="O155" s="7"/>
      <c r="Q155" s="7"/>
    </row>
    <row r="156" spans="15:17" x14ac:dyDescent="0.2">
      <c r="O156" s="7"/>
      <c r="Q156" s="7"/>
    </row>
    <row r="157" spans="15:17" x14ac:dyDescent="0.2">
      <c r="O157" s="7"/>
      <c r="Q157" s="7"/>
    </row>
    <row r="158" spans="15:17" x14ac:dyDescent="0.2">
      <c r="O158" s="7"/>
      <c r="Q158" s="7"/>
    </row>
    <row r="159" spans="15:17" x14ac:dyDescent="0.2">
      <c r="O159" s="7"/>
      <c r="Q159" s="7"/>
    </row>
    <row r="160" spans="15:17" x14ac:dyDescent="0.2">
      <c r="O160" s="7"/>
      <c r="Q160" s="7"/>
    </row>
    <row r="161" spans="15:17" x14ac:dyDescent="0.2">
      <c r="O161" s="7"/>
      <c r="Q161" s="7"/>
    </row>
    <row r="162" spans="15:17" x14ac:dyDescent="0.2">
      <c r="O162" s="7"/>
      <c r="Q162" s="7"/>
    </row>
    <row r="163" spans="15:17" x14ac:dyDescent="0.2">
      <c r="O163" s="7"/>
      <c r="Q163" s="7"/>
    </row>
    <row r="164" spans="15:17" x14ac:dyDescent="0.2">
      <c r="O164" s="7"/>
      <c r="Q164" s="7"/>
    </row>
    <row r="165" spans="15:17" x14ac:dyDescent="0.2">
      <c r="O165" s="7"/>
      <c r="Q165" s="7"/>
    </row>
  </sheetData>
  <sheetProtection sheet="1" objects="1" scenarios="1" formatColumns="0" formatRows="0" autoFilter="0"/>
  <protectedRanges>
    <protectedRange sqref="A86:N203 K83:K84 A83:C84 I83 L83:R83" name="Summary Area"/>
    <protectedRange sqref="K85:L85 E85:I85" name="Summary Area_2"/>
    <protectedRange sqref="M85:N85" name="Summary Area_1_1"/>
    <protectedRange sqref="B85:D85" name="Summary Area_2_2"/>
    <protectedRange sqref="A85" name="Summary Area_2_1_1"/>
    <protectedRange sqref="G84:J84 L84:R84" name="Summary Area_4"/>
  </protectedRanges>
  <autoFilter ref="A6:R6" xr:uid="{748B5D7E-06A3-41DA-99C3-6F20E1687489}"/>
  <sortState xmlns:xlrd2="http://schemas.microsoft.com/office/spreadsheetml/2017/richdata2" ref="A7:R82">
    <sortCondition descending="1" ref="K7:K82"/>
    <sortCondition descending="1" ref="H7:H82"/>
  </sortState>
  <mergeCells count="18">
    <mergeCell ref="A1:N1"/>
    <mergeCell ref="A5:B5"/>
    <mergeCell ref="D3:F3"/>
    <mergeCell ref="A4:B4"/>
    <mergeCell ref="D2:F2"/>
    <mergeCell ref="H2:L2"/>
    <mergeCell ref="M2:N2"/>
    <mergeCell ref="M4:N4"/>
    <mergeCell ref="M3:N3"/>
    <mergeCell ref="M5:N5"/>
    <mergeCell ref="Q3:R3"/>
    <mergeCell ref="Q4:R4"/>
    <mergeCell ref="Q5:R5"/>
    <mergeCell ref="Q2:R2"/>
    <mergeCell ref="O2:P2"/>
    <mergeCell ref="O3:P3"/>
    <mergeCell ref="O5:P5"/>
    <mergeCell ref="O4:P4"/>
  </mergeCells>
  <conditionalFormatting sqref="G7:G82 J7:J82">
    <cfRule type="containsText" dxfId="15" priority="4" operator="containsText" text="Yes">
      <formula>NOT(ISERROR(SEARCH("Yes",G7)))</formula>
    </cfRule>
    <cfRule type="containsText" dxfId="14" priority="5" operator="containsText" text="No">
      <formula>NOT(ISERROR(SEARCH("No",G7)))</formula>
    </cfRule>
  </conditionalFormatting>
  <dataValidations disablePrompts="1" count="1">
    <dataValidation type="list" allowBlank="1" showInputMessage="1" showErrorMessage="1" sqref="J7:J82 G7:G82" xr:uid="{FBC6DB34-52F6-4C8F-ABA7-B918056A6ADE}">
      <formula1>"Yes, No,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BD40-8C5B-43BC-A539-CA4595CE2E25}">
  <sheetPr codeName="Sheet10">
    <tabColor theme="8" tint="-0.499984740745262"/>
  </sheetPr>
  <dimension ref="A1:DW139"/>
  <sheetViews>
    <sheetView topLeftCell="C1" zoomScale="80" zoomScaleNormal="80" workbookViewId="0">
      <pane ySplit="6" topLeftCell="A22" activePane="bottomLeft" state="frozen"/>
      <selection pane="bottomLeft" activeCell="X6" sqref="X6"/>
    </sheetView>
  </sheetViews>
  <sheetFormatPr defaultColWidth="18.140625" defaultRowHeight="14.25" x14ac:dyDescent="0.2"/>
  <cols>
    <col min="1" max="1" width="10.85546875" style="1" customWidth="1"/>
    <col min="2" max="2" width="9" style="28" customWidth="1"/>
    <col min="3" max="3" width="56.85546875" style="1" customWidth="1"/>
    <col min="4" max="5" width="21.42578125" style="1" customWidth="1"/>
    <col min="6" max="6" width="21.28515625" style="1" customWidth="1"/>
    <col min="7" max="7" width="19" style="1" customWidth="1"/>
    <col min="8" max="8" width="13.28515625" style="1" customWidth="1"/>
    <col min="9" max="9" width="14.85546875" style="1" customWidth="1"/>
    <col min="10" max="10" width="14.42578125" style="1" customWidth="1"/>
    <col min="11" max="11" width="22.140625" style="26" customWidth="1"/>
    <col min="12" max="12" width="13.28515625" style="1" customWidth="1"/>
    <col min="13" max="13" width="16.140625" style="1" customWidth="1"/>
    <col min="14" max="14" width="14.85546875" style="1" customWidth="1"/>
    <col min="15" max="15" width="14.42578125" style="26" customWidth="1"/>
    <col min="16" max="16" width="22.140625" style="26" customWidth="1"/>
    <col min="17" max="17" width="27.42578125" style="1" customWidth="1"/>
    <col min="18" max="18" width="24.42578125" style="1" customWidth="1"/>
    <col min="19" max="19" width="27.42578125" style="1" customWidth="1"/>
    <col min="20" max="20" width="24.42578125" style="1" customWidth="1"/>
    <col min="21" max="21" width="27.42578125" style="1" customWidth="1"/>
    <col min="22" max="22" width="24.42578125" style="1" customWidth="1"/>
    <col min="23" max="16384" width="18.140625" style="1"/>
  </cols>
  <sheetData>
    <row r="1" spans="1:127" ht="153.75" customHeight="1" thickBot="1" x14ac:dyDescent="0.25">
      <c r="A1" s="327" t="s">
        <v>190</v>
      </c>
      <c r="B1" s="327"/>
      <c r="C1" s="327"/>
      <c r="D1" s="327"/>
      <c r="E1" s="327"/>
      <c r="F1" s="327"/>
      <c r="G1" s="327"/>
      <c r="H1" s="327"/>
      <c r="I1" s="327"/>
      <c r="J1" s="327"/>
      <c r="K1" s="327"/>
      <c r="L1" s="327"/>
      <c r="M1" s="327"/>
      <c r="N1" s="327"/>
      <c r="O1" s="327"/>
      <c r="P1" s="327"/>
      <c r="Q1" s="327"/>
      <c r="R1" s="327"/>
      <c r="S1" s="260"/>
      <c r="T1" s="260"/>
    </row>
    <row r="2" spans="1:127" s="101" customFormat="1" ht="21.75" customHeight="1" x14ac:dyDescent="0.25">
      <c r="A2" s="133" t="s">
        <v>191</v>
      </c>
      <c r="B2" s="134"/>
      <c r="C2" s="159"/>
      <c r="D2" s="214"/>
      <c r="E2" s="214"/>
      <c r="F2" s="136"/>
      <c r="G2" s="137"/>
      <c r="H2" s="137"/>
      <c r="I2" s="137"/>
      <c r="J2" s="160" t="s">
        <v>192</v>
      </c>
      <c r="K2" s="137"/>
      <c r="L2" s="160"/>
      <c r="M2" s="137"/>
      <c r="N2" s="137"/>
      <c r="O2" s="137"/>
      <c r="P2" s="137"/>
      <c r="Q2" s="318"/>
      <c r="R2" s="318"/>
      <c r="S2" s="318"/>
      <c r="T2" s="319"/>
      <c r="U2" s="318"/>
      <c r="V2" s="319"/>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row>
    <row r="3" spans="1:127" s="4" customFormat="1" ht="18.75" customHeight="1" x14ac:dyDescent="0.25">
      <c r="A3" s="138"/>
      <c r="B3" s="29"/>
      <c r="C3" s="29"/>
      <c r="D3" s="58"/>
      <c r="E3" s="58"/>
      <c r="F3" s="30"/>
      <c r="G3" s="58"/>
      <c r="H3" s="59"/>
      <c r="I3" s="58"/>
      <c r="J3" s="59"/>
      <c r="K3" s="59"/>
      <c r="L3" s="216"/>
      <c r="M3" s="216"/>
      <c r="N3" s="58"/>
      <c r="O3" s="32"/>
      <c r="P3" s="33"/>
      <c r="Q3" s="295" t="s">
        <v>2</v>
      </c>
      <c r="R3" s="296"/>
      <c r="S3" s="303" t="s">
        <v>3</v>
      </c>
      <c r="T3" s="304"/>
      <c r="U3" s="310" t="s">
        <v>3</v>
      </c>
      <c r="V3" s="304"/>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row>
    <row r="4" spans="1:127" s="4" customFormat="1" ht="15" x14ac:dyDescent="0.25">
      <c r="A4" s="325"/>
      <c r="B4" s="326"/>
      <c r="C4" s="60"/>
      <c r="D4" s="58"/>
      <c r="E4" s="58"/>
      <c r="F4" s="30"/>
      <c r="G4" s="61"/>
      <c r="H4" s="216"/>
      <c r="I4" s="59"/>
      <c r="J4" s="328"/>
      <c r="K4" s="328"/>
      <c r="L4" s="216"/>
      <c r="M4" s="216"/>
      <c r="N4" s="61"/>
      <c r="O4" s="32"/>
      <c r="P4" s="33"/>
      <c r="Q4" s="307" t="s">
        <v>4</v>
      </c>
      <c r="R4" s="308"/>
      <c r="S4" s="297" t="s">
        <v>5</v>
      </c>
      <c r="T4" s="298"/>
      <c r="U4" s="311" t="s">
        <v>5</v>
      </c>
      <c r="V4" s="298"/>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row>
    <row r="5" spans="1:127" s="4" customFormat="1" ht="15" x14ac:dyDescent="0.25">
      <c r="A5" s="325"/>
      <c r="B5" s="326"/>
      <c r="C5" s="60"/>
      <c r="D5" s="62"/>
      <c r="E5" s="62"/>
      <c r="F5" s="34" t="s">
        <v>183</v>
      </c>
      <c r="G5" s="63"/>
      <c r="H5" s="217"/>
      <c r="I5" s="64"/>
      <c r="J5" s="329"/>
      <c r="K5" s="329"/>
      <c r="L5" s="217"/>
      <c r="M5" s="217"/>
      <c r="N5" s="63"/>
      <c r="O5" s="33"/>
      <c r="P5" s="33"/>
      <c r="Q5" s="300">
        <v>45747</v>
      </c>
      <c r="R5" s="301"/>
      <c r="S5" s="305">
        <v>45716</v>
      </c>
      <c r="T5" s="317"/>
      <c r="U5" s="305">
        <v>45688</v>
      </c>
      <c r="V5" s="312"/>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row>
    <row r="6" spans="1:127" s="98" customFormat="1" ht="69.75" customHeight="1" x14ac:dyDescent="0.25">
      <c r="A6" s="161" t="s">
        <v>7</v>
      </c>
      <c r="B6" s="162" t="s">
        <v>8</v>
      </c>
      <c r="C6" s="102" t="s">
        <v>193</v>
      </c>
      <c r="D6" s="107" t="s">
        <v>194</v>
      </c>
      <c r="E6" s="107" t="s">
        <v>195</v>
      </c>
      <c r="F6" s="108" t="s">
        <v>196</v>
      </c>
      <c r="G6" s="162" t="s">
        <v>197</v>
      </c>
      <c r="H6" s="126" t="s">
        <v>198</v>
      </c>
      <c r="I6" s="126" t="s">
        <v>199</v>
      </c>
      <c r="J6" s="103" t="s">
        <v>12</v>
      </c>
      <c r="K6" s="103" t="s">
        <v>13</v>
      </c>
      <c r="L6" s="126" t="s">
        <v>200</v>
      </c>
      <c r="M6" s="126" t="s">
        <v>201</v>
      </c>
      <c r="N6" s="126" t="s">
        <v>202</v>
      </c>
      <c r="O6" s="103" t="s">
        <v>15</v>
      </c>
      <c r="P6" s="104" t="s">
        <v>16</v>
      </c>
      <c r="Q6" s="109" t="s">
        <v>17</v>
      </c>
      <c r="R6" s="110" t="s">
        <v>18</v>
      </c>
      <c r="S6" s="66" t="s">
        <v>17</v>
      </c>
      <c r="T6" s="163" t="s">
        <v>18</v>
      </c>
      <c r="U6" s="66" t="s">
        <v>17</v>
      </c>
      <c r="V6" s="163" t="s">
        <v>18</v>
      </c>
    </row>
    <row r="7" spans="1:127" ht="18.75" customHeight="1" x14ac:dyDescent="0.2">
      <c r="A7" s="140" t="s">
        <v>36</v>
      </c>
      <c r="B7" s="6" t="s">
        <v>58</v>
      </c>
      <c r="C7" s="7" t="s">
        <v>63</v>
      </c>
      <c r="D7" s="164">
        <v>42560000</v>
      </c>
      <c r="E7" s="164">
        <v>42560000</v>
      </c>
      <c r="F7" s="68">
        <v>85120000</v>
      </c>
      <c r="G7" s="39" t="s">
        <v>22</v>
      </c>
      <c r="H7" s="39" t="s">
        <v>22</v>
      </c>
      <c r="I7" s="69">
        <v>1</v>
      </c>
      <c r="J7" s="9">
        <v>1</v>
      </c>
      <c r="K7" s="10">
        <v>85120000</v>
      </c>
      <c r="L7" s="39" t="s">
        <v>83</v>
      </c>
      <c r="M7" s="39" t="s">
        <v>22</v>
      </c>
      <c r="N7" s="46">
        <v>1</v>
      </c>
      <c r="O7" s="9">
        <v>0.98827491588345873</v>
      </c>
      <c r="P7" s="10">
        <v>84121960.840000004</v>
      </c>
      <c r="Q7" s="70">
        <v>85120000</v>
      </c>
      <c r="R7" s="73">
        <v>84121960.840000004</v>
      </c>
      <c r="S7" s="71">
        <v>85120000</v>
      </c>
      <c r="T7" s="165">
        <v>84121960.840000004</v>
      </c>
      <c r="U7" s="71">
        <v>85120000</v>
      </c>
      <c r="V7" s="165">
        <v>84121960.840000004</v>
      </c>
    </row>
    <row r="8" spans="1:127" ht="18.75" customHeight="1" x14ac:dyDescent="0.2">
      <c r="A8" s="140" t="s">
        <v>36</v>
      </c>
      <c r="B8" s="6" t="s">
        <v>32</v>
      </c>
      <c r="C8" s="7" t="s">
        <v>37</v>
      </c>
      <c r="D8" s="67">
        <v>43275482.299999997</v>
      </c>
      <c r="E8" s="67">
        <v>43275482.299999997</v>
      </c>
      <c r="F8" s="68">
        <v>86550964.599999994</v>
      </c>
      <c r="G8" s="39" t="s">
        <v>22</v>
      </c>
      <c r="H8" s="39" t="s">
        <v>22</v>
      </c>
      <c r="I8" s="69">
        <v>1</v>
      </c>
      <c r="J8" s="9">
        <v>1</v>
      </c>
      <c r="K8" s="10">
        <v>86550964.599999994</v>
      </c>
      <c r="L8" s="39" t="s">
        <v>83</v>
      </c>
      <c r="M8" s="39" t="s">
        <v>22</v>
      </c>
      <c r="N8" s="46">
        <v>1</v>
      </c>
      <c r="O8" s="9">
        <v>0.91161252234039236</v>
      </c>
      <c r="P8" s="10">
        <v>78900943.150000006</v>
      </c>
      <c r="Q8" s="70">
        <v>86550964.599999994</v>
      </c>
      <c r="R8" s="73">
        <v>78900943.150000006</v>
      </c>
      <c r="S8" s="71">
        <v>86550964.599999994</v>
      </c>
      <c r="T8" s="165">
        <v>78900943.150000006</v>
      </c>
      <c r="U8" s="71">
        <v>86550964.599999994</v>
      </c>
      <c r="V8" s="165">
        <v>74832606.519999996</v>
      </c>
      <c r="W8" s="7"/>
    </row>
    <row r="9" spans="1:127" ht="18.75" customHeight="1" x14ac:dyDescent="0.2">
      <c r="A9" s="140" t="s">
        <v>81</v>
      </c>
      <c r="B9" s="6" t="s">
        <v>20</v>
      </c>
      <c r="C9" s="7" t="s">
        <v>96</v>
      </c>
      <c r="D9" s="67">
        <v>11258744.939999999</v>
      </c>
      <c r="E9" s="67">
        <v>11258744.939999999</v>
      </c>
      <c r="F9" s="68">
        <v>22517489.879999999</v>
      </c>
      <c r="G9" s="39" t="s">
        <v>22</v>
      </c>
      <c r="H9" s="39" t="s">
        <v>22</v>
      </c>
      <c r="I9" s="69">
        <v>1</v>
      </c>
      <c r="J9" s="9">
        <v>0.92663855168567311</v>
      </c>
      <c r="K9" s="10">
        <v>20865574.210000001</v>
      </c>
      <c r="L9" s="39" t="s">
        <v>83</v>
      </c>
      <c r="M9" s="39" t="s">
        <v>22</v>
      </c>
      <c r="N9" s="46">
        <v>1</v>
      </c>
      <c r="O9" s="9">
        <v>0.87693515419490453</v>
      </c>
      <c r="P9" s="10">
        <v>19746378.460000001</v>
      </c>
      <c r="Q9" s="70">
        <v>20865574.210000001</v>
      </c>
      <c r="R9" s="73">
        <v>19746378.460000001</v>
      </c>
      <c r="S9" s="71">
        <v>20865574.210000001</v>
      </c>
      <c r="T9" s="165">
        <v>19746378.460000001</v>
      </c>
      <c r="U9" s="71">
        <v>20865574.210000001</v>
      </c>
      <c r="V9" s="165">
        <v>19471833.59</v>
      </c>
    </row>
    <row r="10" spans="1:127" ht="18.75" customHeight="1" x14ac:dyDescent="0.2">
      <c r="A10" s="140" t="s">
        <v>108</v>
      </c>
      <c r="B10" s="6" t="s">
        <v>32</v>
      </c>
      <c r="C10" s="7" t="s">
        <v>109</v>
      </c>
      <c r="D10" s="67">
        <v>374871.79</v>
      </c>
      <c r="E10" s="67">
        <v>374871.8</v>
      </c>
      <c r="F10" s="68">
        <v>749743.59</v>
      </c>
      <c r="G10" s="39" t="s">
        <v>22</v>
      </c>
      <c r="H10" s="39" t="s">
        <v>22</v>
      </c>
      <c r="I10" s="69">
        <v>1</v>
      </c>
      <c r="J10" s="9">
        <v>0.99999927975376235</v>
      </c>
      <c r="K10" s="10">
        <v>749743.05</v>
      </c>
      <c r="L10" s="39" t="s">
        <v>83</v>
      </c>
      <c r="M10" s="39" t="s">
        <v>22</v>
      </c>
      <c r="N10" s="46">
        <v>1</v>
      </c>
      <c r="O10" s="9">
        <v>0.86462170353467105</v>
      </c>
      <c r="P10" s="10">
        <v>648244.57999999996</v>
      </c>
      <c r="Q10" s="70">
        <v>749743.05</v>
      </c>
      <c r="R10" s="73">
        <v>648244.57999999996</v>
      </c>
      <c r="S10" s="71">
        <v>749743.05</v>
      </c>
      <c r="T10" s="165">
        <v>648244.57999999996</v>
      </c>
      <c r="U10" s="71">
        <v>749743.05</v>
      </c>
      <c r="V10" s="165">
        <v>634567.89</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Q10" s="7"/>
      <c r="DR10" s="7"/>
      <c r="DS10" s="7"/>
      <c r="DT10" s="7"/>
      <c r="DU10" s="7"/>
      <c r="DV10" s="7"/>
      <c r="DW10" s="7"/>
    </row>
    <row r="11" spans="1:127" ht="18.75" customHeight="1" x14ac:dyDescent="0.2">
      <c r="A11" s="140" t="s">
        <v>25</v>
      </c>
      <c r="B11" s="6" t="s">
        <v>20</v>
      </c>
      <c r="C11" s="7" t="s">
        <v>26</v>
      </c>
      <c r="D11" s="67">
        <v>12395708.5</v>
      </c>
      <c r="E11" s="67">
        <v>12395708.5</v>
      </c>
      <c r="F11" s="68">
        <v>24791417</v>
      </c>
      <c r="G11" s="39" t="s">
        <v>22</v>
      </c>
      <c r="H11" s="39" t="s">
        <v>22</v>
      </c>
      <c r="I11" s="69">
        <v>1</v>
      </c>
      <c r="J11" s="9">
        <v>1</v>
      </c>
      <c r="K11" s="10">
        <v>24791417</v>
      </c>
      <c r="L11" s="39" t="s">
        <v>83</v>
      </c>
      <c r="M11" s="39" t="s">
        <v>22</v>
      </c>
      <c r="N11" s="46">
        <v>1</v>
      </c>
      <c r="O11" s="9">
        <v>0.71920581506091397</v>
      </c>
      <c r="P11" s="10">
        <v>17830131.27</v>
      </c>
      <c r="Q11" s="70">
        <v>24791417</v>
      </c>
      <c r="R11" s="73">
        <v>17830131.27</v>
      </c>
      <c r="S11" s="71">
        <v>24791417</v>
      </c>
      <c r="T11" s="165">
        <v>17830131.27</v>
      </c>
      <c r="U11" s="71">
        <v>24791417</v>
      </c>
      <c r="V11" s="165">
        <v>16957735.789999999</v>
      </c>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row>
    <row r="12" spans="1:127" ht="18.75" customHeight="1" x14ac:dyDescent="0.2">
      <c r="A12" s="140" t="s">
        <v>91</v>
      </c>
      <c r="B12" s="6" t="s">
        <v>58</v>
      </c>
      <c r="C12" s="7" t="s">
        <v>92</v>
      </c>
      <c r="D12" s="67">
        <v>2392223.0699999998</v>
      </c>
      <c r="E12" s="67">
        <v>2392223.0699999998</v>
      </c>
      <c r="F12" s="68">
        <v>4784446.1399999997</v>
      </c>
      <c r="G12" s="39" t="s">
        <v>22</v>
      </c>
      <c r="H12" s="39" t="s">
        <v>22</v>
      </c>
      <c r="I12" s="69">
        <v>1</v>
      </c>
      <c r="J12" s="9">
        <v>1</v>
      </c>
      <c r="K12" s="10">
        <v>4784446.1399999997</v>
      </c>
      <c r="L12" s="39" t="s">
        <v>83</v>
      </c>
      <c r="M12" s="39" t="s">
        <v>22</v>
      </c>
      <c r="N12" s="46">
        <v>1</v>
      </c>
      <c r="O12" s="9">
        <v>0.7131728710399905</v>
      </c>
      <c r="P12" s="10">
        <v>3412137.19</v>
      </c>
      <c r="Q12" s="70">
        <v>4784446.1399999997</v>
      </c>
      <c r="R12" s="73">
        <v>3412137.19</v>
      </c>
      <c r="S12" s="71">
        <v>4784446.1399999997</v>
      </c>
      <c r="T12" s="165">
        <v>3412137.19</v>
      </c>
      <c r="U12" s="71">
        <v>4784446.1399999997</v>
      </c>
      <c r="V12" s="165">
        <v>3306071.58</v>
      </c>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row>
    <row r="13" spans="1:127" ht="18.75" customHeight="1" x14ac:dyDescent="0.2">
      <c r="A13" s="140" t="s">
        <v>94</v>
      </c>
      <c r="B13" s="6" t="s">
        <v>20</v>
      </c>
      <c r="C13" s="7" t="s">
        <v>139</v>
      </c>
      <c r="D13" s="67">
        <v>2546477.73</v>
      </c>
      <c r="E13" s="67">
        <v>2546477.7399999998</v>
      </c>
      <c r="F13" s="68">
        <v>5092955.47</v>
      </c>
      <c r="G13" s="39" t="s">
        <v>22</v>
      </c>
      <c r="H13" s="39" t="s">
        <v>22</v>
      </c>
      <c r="I13" s="69">
        <v>1</v>
      </c>
      <c r="J13" s="9">
        <v>0.90000010740325598</v>
      </c>
      <c r="K13" s="10">
        <v>4583660.47</v>
      </c>
      <c r="L13" s="39" t="s">
        <v>83</v>
      </c>
      <c r="M13" s="39" t="s">
        <v>22</v>
      </c>
      <c r="N13" s="46">
        <v>1</v>
      </c>
      <c r="O13" s="9">
        <v>0.59774427008685393</v>
      </c>
      <c r="P13" s="10">
        <v>3044284.95</v>
      </c>
      <c r="Q13" s="70">
        <v>4583660.47</v>
      </c>
      <c r="R13" s="73">
        <v>3044284.95</v>
      </c>
      <c r="S13" s="71">
        <v>4583660.47</v>
      </c>
      <c r="T13" s="165">
        <v>3044284.95</v>
      </c>
      <c r="U13" s="71">
        <v>4583660.47</v>
      </c>
      <c r="V13" s="165">
        <v>2785054.38</v>
      </c>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row>
    <row r="14" spans="1:127" ht="18.75" customHeight="1" x14ac:dyDescent="0.2">
      <c r="A14" s="140" t="s">
        <v>102</v>
      </c>
      <c r="B14" s="6" t="s">
        <v>20</v>
      </c>
      <c r="C14" s="7" t="s">
        <v>147</v>
      </c>
      <c r="D14" s="67">
        <v>13022307.689999999</v>
      </c>
      <c r="E14" s="67">
        <v>13022307.689999999</v>
      </c>
      <c r="F14" s="68">
        <v>26044615.379999999</v>
      </c>
      <c r="G14" s="39" t="s">
        <v>22</v>
      </c>
      <c r="H14" s="39" t="s">
        <v>22</v>
      </c>
      <c r="I14" s="69">
        <v>1</v>
      </c>
      <c r="J14" s="9">
        <v>0.99999999961604358</v>
      </c>
      <c r="K14" s="10">
        <v>26044615.370000001</v>
      </c>
      <c r="L14" s="39" t="s">
        <v>83</v>
      </c>
      <c r="M14" s="39" t="s">
        <v>22</v>
      </c>
      <c r="N14" s="46">
        <v>1</v>
      </c>
      <c r="O14" s="9">
        <v>0.59053249455204659</v>
      </c>
      <c r="P14" s="10">
        <v>15380191.689999999</v>
      </c>
      <c r="Q14" s="70">
        <v>26044615.370000001</v>
      </c>
      <c r="R14" s="73">
        <v>15380191.689999999</v>
      </c>
      <c r="S14" s="71">
        <v>26044615.370000001</v>
      </c>
      <c r="T14" s="165">
        <v>15380191.689999999</v>
      </c>
      <c r="U14" s="71">
        <v>26044615.379999999</v>
      </c>
      <c r="V14" s="165">
        <v>13990867.83</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row>
    <row r="15" spans="1:127" ht="18.75" customHeight="1" x14ac:dyDescent="0.2">
      <c r="A15" s="140" t="s">
        <v>42</v>
      </c>
      <c r="B15" s="6" t="s">
        <v>32</v>
      </c>
      <c r="C15" s="7" t="s">
        <v>43</v>
      </c>
      <c r="D15" s="67">
        <v>678891.52000000002</v>
      </c>
      <c r="E15" s="67">
        <v>678891.53</v>
      </c>
      <c r="F15" s="68">
        <v>1357783.05</v>
      </c>
      <c r="G15" s="39" t="s">
        <v>22</v>
      </c>
      <c r="H15" s="39" t="s">
        <v>22</v>
      </c>
      <c r="I15" s="69">
        <v>1</v>
      </c>
      <c r="J15" s="9">
        <v>1</v>
      </c>
      <c r="K15" s="10">
        <v>1357783.05</v>
      </c>
      <c r="L15" s="39" t="s">
        <v>83</v>
      </c>
      <c r="M15" s="39" t="s">
        <v>22</v>
      </c>
      <c r="N15" s="46">
        <v>1</v>
      </c>
      <c r="O15" s="9">
        <v>0.56845242691754028</v>
      </c>
      <c r="P15" s="10">
        <v>771835.07</v>
      </c>
      <c r="Q15" s="70">
        <v>1357783.05</v>
      </c>
      <c r="R15" s="73">
        <v>771835.07</v>
      </c>
      <c r="S15" s="71">
        <v>1357783.05</v>
      </c>
      <c r="T15" s="165">
        <v>771835.07</v>
      </c>
      <c r="U15" s="71">
        <v>1357783.05</v>
      </c>
      <c r="V15" s="165">
        <v>762662.17</v>
      </c>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row>
    <row r="16" spans="1:127" ht="18.75" customHeight="1" x14ac:dyDescent="0.2">
      <c r="A16" s="140" t="s">
        <v>36</v>
      </c>
      <c r="B16" s="6" t="s">
        <v>20</v>
      </c>
      <c r="C16" s="7" t="s">
        <v>120</v>
      </c>
      <c r="D16" s="67">
        <v>71820000</v>
      </c>
      <c r="E16" s="67">
        <v>71820000</v>
      </c>
      <c r="F16" s="68">
        <v>143640000</v>
      </c>
      <c r="G16" s="39" t="s">
        <v>22</v>
      </c>
      <c r="H16" s="39" t="s">
        <v>22</v>
      </c>
      <c r="I16" s="69">
        <v>1</v>
      </c>
      <c r="J16" s="9">
        <v>0.9757924575327207</v>
      </c>
      <c r="K16" s="10">
        <v>140162828.59999999</v>
      </c>
      <c r="L16" s="39" t="s">
        <v>83</v>
      </c>
      <c r="M16" s="39" t="s">
        <v>22</v>
      </c>
      <c r="N16" s="46">
        <v>1</v>
      </c>
      <c r="O16" s="9">
        <v>0.53229971727930936</v>
      </c>
      <c r="P16" s="10">
        <v>76459531.390000001</v>
      </c>
      <c r="Q16" s="70">
        <v>140162828.59999999</v>
      </c>
      <c r="R16" s="73">
        <v>76459531.390000001</v>
      </c>
      <c r="S16" s="71">
        <v>140162828.59999999</v>
      </c>
      <c r="T16" s="165">
        <v>76459531.390000001</v>
      </c>
      <c r="U16" s="71">
        <v>140162828.59999999</v>
      </c>
      <c r="V16" s="165">
        <v>52075862.82</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row>
    <row r="17" spans="1:127" ht="18.75" customHeight="1" x14ac:dyDescent="0.2">
      <c r="A17" s="140" t="s">
        <v>84</v>
      </c>
      <c r="B17" s="6" t="s">
        <v>32</v>
      </c>
      <c r="C17" s="7" t="s">
        <v>154</v>
      </c>
      <c r="D17" s="67">
        <v>495822.67</v>
      </c>
      <c r="E17" s="67">
        <v>495822.67</v>
      </c>
      <c r="F17" s="68">
        <v>991645.34</v>
      </c>
      <c r="G17" s="39" t="s">
        <v>22</v>
      </c>
      <c r="H17" s="39" t="s">
        <v>22</v>
      </c>
      <c r="I17" s="69">
        <v>1</v>
      </c>
      <c r="J17" s="9">
        <v>0.55784268597480624</v>
      </c>
      <c r="K17" s="10">
        <v>553182.1</v>
      </c>
      <c r="L17" s="39" t="s">
        <v>83</v>
      </c>
      <c r="M17" s="39" t="s">
        <v>22</v>
      </c>
      <c r="N17" s="46">
        <v>0.97568537961364299</v>
      </c>
      <c r="O17" s="9">
        <v>0.48784268980682149</v>
      </c>
      <c r="P17" s="10">
        <v>483766.93</v>
      </c>
      <c r="Q17" s="70">
        <v>553182.1</v>
      </c>
      <c r="R17" s="73">
        <v>483766.93</v>
      </c>
      <c r="S17" s="71">
        <v>553182.1</v>
      </c>
      <c r="T17" s="165">
        <v>483766.93</v>
      </c>
      <c r="U17" s="71">
        <v>553182.1</v>
      </c>
      <c r="V17" s="165">
        <v>483766.93</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row>
    <row r="18" spans="1:127" ht="18.75" customHeight="1" x14ac:dyDescent="0.2">
      <c r="A18" s="140" t="s">
        <v>94</v>
      </c>
      <c r="B18" s="218" t="s">
        <v>20</v>
      </c>
      <c r="C18" s="219" t="s">
        <v>117</v>
      </c>
      <c r="D18" s="262">
        <v>2546477.73</v>
      </c>
      <c r="E18" s="262">
        <v>2546477.7399999998</v>
      </c>
      <c r="F18" s="68">
        <v>5092955.47</v>
      </c>
      <c r="G18" s="245" t="s">
        <v>22</v>
      </c>
      <c r="H18" s="245" t="s">
        <v>22</v>
      </c>
      <c r="I18" s="263">
        <v>1</v>
      </c>
      <c r="J18" s="220">
        <v>1</v>
      </c>
      <c r="K18" s="10">
        <v>5092955.47</v>
      </c>
      <c r="L18" s="245" t="s">
        <v>83</v>
      </c>
      <c r="M18" s="245" t="s">
        <v>22</v>
      </c>
      <c r="N18" s="264">
        <v>0.96236497619007255</v>
      </c>
      <c r="O18" s="220">
        <v>0.4811824871502362</v>
      </c>
      <c r="P18" s="10">
        <v>2450640.98</v>
      </c>
      <c r="Q18" s="70">
        <v>5092955.47</v>
      </c>
      <c r="R18" s="265">
        <v>2450640.98</v>
      </c>
      <c r="S18" s="71">
        <v>5092955.47</v>
      </c>
      <c r="T18" s="165">
        <v>2450640.98</v>
      </c>
      <c r="U18" s="71">
        <v>5092955.47</v>
      </c>
      <c r="V18" s="165">
        <v>1984820.98</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row>
    <row r="19" spans="1:127" ht="18.75" customHeight="1" x14ac:dyDescent="0.2">
      <c r="A19" s="140" t="s">
        <v>69</v>
      </c>
      <c r="B19" s="6" t="s">
        <v>58</v>
      </c>
      <c r="C19" s="7" t="s">
        <v>70</v>
      </c>
      <c r="D19" s="67">
        <v>1276463.27</v>
      </c>
      <c r="E19" s="67">
        <v>1276463.27</v>
      </c>
      <c r="F19" s="68">
        <v>2552926.54</v>
      </c>
      <c r="G19" s="39" t="s">
        <v>22</v>
      </c>
      <c r="H19" s="39" t="s">
        <v>22</v>
      </c>
      <c r="I19" s="69">
        <v>1</v>
      </c>
      <c r="J19" s="9">
        <v>0.82967945485810968</v>
      </c>
      <c r="K19" s="10">
        <v>2118110.7000000002</v>
      </c>
      <c r="L19" s="39" t="s">
        <v>83</v>
      </c>
      <c r="M19" s="39" t="s">
        <v>22</v>
      </c>
      <c r="N19" s="46">
        <v>0.95921238689461064</v>
      </c>
      <c r="O19" s="9">
        <v>0.47960619344730532</v>
      </c>
      <c r="P19" s="10">
        <v>1224399.3799999999</v>
      </c>
      <c r="Q19" s="70">
        <v>2118110.7000000002</v>
      </c>
      <c r="R19" s="73">
        <v>1224399.3799999999</v>
      </c>
      <c r="S19" s="71">
        <v>2118110.7000000002</v>
      </c>
      <c r="T19" s="165">
        <v>1224399.3799999999</v>
      </c>
      <c r="U19" s="71">
        <v>2118110.7000000002</v>
      </c>
      <c r="V19" s="165">
        <v>1193798.48</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row>
    <row r="20" spans="1:127" ht="18.75" customHeight="1" x14ac:dyDescent="0.2">
      <c r="A20" s="140" t="s">
        <v>71</v>
      </c>
      <c r="B20" s="6" t="s">
        <v>32</v>
      </c>
      <c r="C20" s="7" t="s">
        <v>188</v>
      </c>
      <c r="D20" s="67">
        <v>328997.61</v>
      </c>
      <c r="E20" s="67">
        <v>328997.62</v>
      </c>
      <c r="F20" s="68">
        <v>657995.23</v>
      </c>
      <c r="G20" s="39" t="s">
        <v>22</v>
      </c>
      <c r="H20" s="39" t="s">
        <v>22</v>
      </c>
      <c r="I20" s="69">
        <v>1</v>
      </c>
      <c r="J20" s="9">
        <v>1</v>
      </c>
      <c r="K20" s="10">
        <v>657995.23</v>
      </c>
      <c r="L20" s="39" t="s">
        <v>83</v>
      </c>
      <c r="M20" s="39" t="s">
        <v>22</v>
      </c>
      <c r="N20" s="46">
        <v>0.92350831971089409</v>
      </c>
      <c r="O20" s="9">
        <v>0.46175415283785576</v>
      </c>
      <c r="P20" s="10">
        <v>303832.03000000003</v>
      </c>
      <c r="Q20" s="70">
        <v>657995.23</v>
      </c>
      <c r="R20" s="73">
        <v>303832.03000000003</v>
      </c>
      <c r="S20" s="71" t="s">
        <v>27</v>
      </c>
      <c r="T20" s="165" t="s">
        <v>27</v>
      </c>
      <c r="U20" s="71">
        <v>657995.23</v>
      </c>
      <c r="V20" s="165">
        <v>303832.03000000003</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row>
    <row r="21" spans="1:127" ht="18.75" customHeight="1" x14ac:dyDescent="0.2">
      <c r="A21" s="140" t="s">
        <v>123</v>
      </c>
      <c r="B21" s="6" t="s">
        <v>32</v>
      </c>
      <c r="C21" s="7" t="s">
        <v>124</v>
      </c>
      <c r="D21" s="67">
        <v>805137</v>
      </c>
      <c r="E21" s="67">
        <v>805137.01</v>
      </c>
      <c r="F21" s="68">
        <v>1610274.01</v>
      </c>
      <c r="G21" s="39" t="s">
        <v>22</v>
      </c>
      <c r="H21" s="39" t="s">
        <v>22</v>
      </c>
      <c r="I21" s="69">
        <v>1</v>
      </c>
      <c r="J21" s="9">
        <v>1</v>
      </c>
      <c r="K21" s="10">
        <v>1610274.01</v>
      </c>
      <c r="L21" s="39" t="s">
        <v>83</v>
      </c>
      <c r="M21" s="39" t="s">
        <v>22</v>
      </c>
      <c r="N21" s="46">
        <v>0.90848082997055168</v>
      </c>
      <c r="O21" s="9">
        <v>0.45424041216438688</v>
      </c>
      <c r="P21" s="10">
        <v>731451.53</v>
      </c>
      <c r="Q21" s="70">
        <v>1610274.01</v>
      </c>
      <c r="R21" s="73">
        <v>731451.53</v>
      </c>
      <c r="S21" s="71">
        <v>1610274.01</v>
      </c>
      <c r="T21" s="165">
        <v>731451.53</v>
      </c>
      <c r="U21" s="71">
        <v>1610274.01</v>
      </c>
      <c r="V21" s="165">
        <v>693958.9</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row>
    <row r="22" spans="1:127" ht="18.75" customHeight="1" x14ac:dyDescent="0.2">
      <c r="A22" s="140" t="s">
        <v>69</v>
      </c>
      <c r="B22" s="6" t="s">
        <v>58</v>
      </c>
      <c r="C22" s="7" t="s">
        <v>73</v>
      </c>
      <c r="D22" s="67">
        <v>222617.19</v>
      </c>
      <c r="E22" s="67">
        <v>222617.19</v>
      </c>
      <c r="F22" s="68">
        <v>445234.38</v>
      </c>
      <c r="G22" s="39" t="s">
        <v>22</v>
      </c>
      <c r="H22" s="39" t="s">
        <v>22</v>
      </c>
      <c r="I22" s="69">
        <v>1</v>
      </c>
      <c r="J22" s="9">
        <v>1</v>
      </c>
      <c r="K22" s="10">
        <v>445234.38</v>
      </c>
      <c r="L22" s="39" t="s">
        <v>83</v>
      </c>
      <c r="M22" s="39" t="s">
        <v>22</v>
      </c>
      <c r="N22" s="46">
        <v>0.90795602981063583</v>
      </c>
      <c r="O22" s="9">
        <v>0.45397801490531792</v>
      </c>
      <c r="P22" s="10">
        <v>202126.62</v>
      </c>
      <c r="Q22" s="70">
        <v>445234.38</v>
      </c>
      <c r="R22" s="73">
        <v>202126.62</v>
      </c>
      <c r="S22" s="71">
        <v>445234.38</v>
      </c>
      <c r="T22" s="165">
        <v>202126.62</v>
      </c>
      <c r="U22" s="71">
        <v>445234.38</v>
      </c>
      <c r="V22" s="165">
        <v>200722.1</v>
      </c>
    </row>
    <row r="23" spans="1:127" ht="18.75" customHeight="1" x14ac:dyDescent="0.2">
      <c r="A23" s="140" t="s">
        <v>34</v>
      </c>
      <c r="B23" s="6" t="s">
        <v>58</v>
      </c>
      <c r="C23" s="7" t="s">
        <v>60</v>
      </c>
      <c r="D23" s="67">
        <v>2122985.25</v>
      </c>
      <c r="E23" s="67">
        <v>2122985.2599999998</v>
      </c>
      <c r="F23" s="68">
        <v>4245970.51</v>
      </c>
      <c r="G23" s="39" t="s">
        <v>22</v>
      </c>
      <c r="H23" s="39" t="s">
        <v>22</v>
      </c>
      <c r="I23" s="69">
        <v>1</v>
      </c>
      <c r="J23" s="9">
        <v>1</v>
      </c>
      <c r="K23" s="10">
        <v>4245970.51</v>
      </c>
      <c r="L23" s="39" t="s">
        <v>83</v>
      </c>
      <c r="M23" s="39" t="s">
        <v>22</v>
      </c>
      <c r="N23" s="46">
        <v>0.90007473203122812</v>
      </c>
      <c r="O23" s="9">
        <v>0.45003736495569774</v>
      </c>
      <c r="P23" s="10">
        <v>1910845.38</v>
      </c>
      <c r="Q23" s="70">
        <v>4245970.51</v>
      </c>
      <c r="R23" s="73">
        <v>1910845.38</v>
      </c>
      <c r="S23" s="71">
        <v>4245970.51</v>
      </c>
      <c r="T23" s="165">
        <v>1910845.38</v>
      </c>
      <c r="U23" s="71">
        <v>4245970.51</v>
      </c>
      <c r="V23" s="165">
        <v>1864166.01</v>
      </c>
      <c r="W23" s="7"/>
    </row>
    <row r="24" spans="1:127" ht="18.75" customHeight="1" x14ac:dyDescent="0.2">
      <c r="A24" s="140" t="s">
        <v>23</v>
      </c>
      <c r="B24" s="6" t="s">
        <v>20</v>
      </c>
      <c r="C24" s="7" t="s">
        <v>24</v>
      </c>
      <c r="D24" s="67">
        <v>5632712.5499999998</v>
      </c>
      <c r="E24" s="67">
        <v>5632712.5499999998</v>
      </c>
      <c r="F24" s="68">
        <v>11265425.1</v>
      </c>
      <c r="G24" s="39" t="s">
        <v>22</v>
      </c>
      <c r="H24" s="39" t="s">
        <v>22</v>
      </c>
      <c r="I24" s="69">
        <v>1</v>
      </c>
      <c r="J24" s="9">
        <v>0.98255247997698725</v>
      </c>
      <c r="K24" s="10">
        <v>11068871.369999999</v>
      </c>
      <c r="L24" s="39" t="s">
        <v>83</v>
      </c>
      <c r="M24" s="39" t="s">
        <v>22</v>
      </c>
      <c r="N24" s="46">
        <v>0.87798855100461326</v>
      </c>
      <c r="O24" s="9">
        <v>0.43899427550230663</v>
      </c>
      <c r="P24" s="10">
        <v>4945457.13</v>
      </c>
      <c r="Q24" s="70">
        <v>11068871.369999999</v>
      </c>
      <c r="R24" s="73">
        <v>4945457.13</v>
      </c>
      <c r="S24" s="71">
        <v>11068871.369999999</v>
      </c>
      <c r="T24" s="165">
        <v>4945457.13</v>
      </c>
      <c r="U24" s="71">
        <v>11068871.369999999</v>
      </c>
      <c r="V24" s="165">
        <v>4495907.83</v>
      </c>
      <c r="W24" s="7"/>
    </row>
    <row r="25" spans="1:127" ht="18.75" customHeight="1" x14ac:dyDescent="0.2">
      <c r="A25" s="140" t="s">
        <v>84</v>
      </c>
      <c r="B25" s="6" t="s">
        <v>58</v>
      </c>
      <c r="C25" s="7" t="s">
        <v>85</v>
      </c>
      <c r="D25" s="67">
        <v>465188.86</v>
      </c>
      <c r="E25" s="67">
        <v>465188.86</v>
      </c>
      <c r="F25" s="68">
        <v>930377.72</v>
      </c>
      <c r="G25" s="39" t="s">
        <v>22</v>
      </c>
      <c r="H25" s="39" t="s">
        <v>22</v>
      </c>
      <c r="I25" s="69">
        <v>1</v>
      </c>
      <c r="J25" s="9">
        <v>1</v>
      </c>
      <c r="K25" s="10">
        <v>930377.72</v>
      </c>
      <c r="L25" s="39" t="s">
        <v>83</v>
      </c>
      <c r="M25" s="39" t="s">
        <v>22</v>
      </c>
      <c r="N25" s="46">
        <v>0.86726814567313582</v>
      </c>
      <c r="O25" s="9">
        <v>0.43363407283656791</v>
      </c>
      <c r="P25" s="10">
        <v>403443.48</v>
      </c>
      <c r="Q25" s="70">
        <v>930377.72</v>
      </c>
      <c r="R25" s="73">
        <v>403443.48</v>
      </c>
      <c r="S25" s="71">
        <v>930377.72</v>
      </c>
      <c r="T25" s="165">
        <v>403443.48</v>
      </c>
      <c r="U25" s="71">
        <v>930377.72</v>
      </c>
      <c r="V25" s="165">
        <v>382776.97</v>
      </c>
    </row>
    <row r="26" spans="1:127" ht="18.75" customHeight="1" x14ac:dyDescent="0.2">
      <c r="A26" s="140" t="s">
        <v>145</v>
      </c>
      <c r="B26" s="6" t="s">
        <v>58</v>
      </c>
      <c r="C26" s="7" t="s">
        <v>146</v>
      </c>
      <c r="D26" s="67">
        <v>1295948.52</v>
      </c>
      <c r="E26" s="67">
        <v>1295948.52</v>
      </c>
      <c r="F26" s="68">
        <v>2591897.04</v>
      </c>
      <c r="G26" s="39" t="s">
        <v>22</v>
      </c>
      <c r="H26" s="39" t="s">
        <v>22</v>
      </c>
      <c r="I26" s="69">
        <v>1</v>
      </c>
      <c r="J26" s="9">
        <v>1</v>
      </c>
      <c r="K26" s="10">
        <v>2591897.04</v>
      </c>
      <c r="L26" s="39" t="s">
        <v>83</v>
      </c>
      <c r="M26" s="39" t="s">
        <v>22</v>
      </c>
      <c r="N26" s="46">
        <v>0.85481475761089643</v>
      </c>
      <c r="O26" s="9">
        <v>0.42740737880544821</v>
      </c>
      <c r="P26" s="10">
        <v>1107795.92</v>
      </c>
      <c r="Q26" s="70">
        <v>2591897.04</v>
      </c>
      <c r="R26" s="73">
        <v>1107795.92</v>
      </c>
      <c r="S26" s="71">
        <v>2591897.04</v>
      </c>
      <c r="T26" s="165">
        <v>1107795.92</v>
      </c>
      <c r="U26" s="71">
        <v>2591897.04</v>
      </c>
      <c r="V26" s="165">
        <v>1051039.75</v>
      </c>
    </row>
    <row r="27" spans="1:127" ht="18.75" customHeight="1" x14ac:dyDescent="0.2">
      <c r="A27" s="140" t="s">
        <v>28</v>
      </c>
      <c r="B27" s="6" t="s">
        <v>58</v>
      </c>
      <c r="C27" s="7" t="s">
        <v>178</v>
      </c>
      <c r="D27" s="67">
        <v>20348446.879999999</v>
      </c>
      <c r="E27" s="67">
        <v>20348446.890000004</v>
      </c>
      <c r="F27" s="68">
        <v>40696893.770000003</v>
      </c>
      <c r="G27" s="39" t="s">
        <v>22</v>
      </c>
      <c r="H27" s="39" t="s">
        <v>22</v>
      </c>
      <c r="I27" s="69">
        <v>1</v>
      </c>
      <c r="J27" s="9">
        <v>1</v>
      </c>
      <c r="K27" s="10">
        <v>40696893.770000003</v>
      </c>
      <c r="L27" s="39" t="s">
        <v>83</v>
      </c>
      <c r="M27" s="39" t="s">
        <v>22</v>
      </c>
      <c r="N27" s="46">
        <v>0.84778866376066142</v>
      </c>
      <c r="O27" s="9">
        <v>0.42389433177617181</v>
      </c>
      <c r="P27" s="10">
        <v>17251182.59</v>
      </c>
      <c r="Q27" s="70">
        <v>40696893.770000003</v>
      </c>
      <c r="R27" s="73">
        <v>17251182.59</v>
      </c>
      <c r="S27" s="71">
        <v>40696893.770000003</v>
      </c>
      <c r="T27" s="165">
        <v>17251182.59</v>
      </c>
      <c r="U27" s="71">
        <v>40696893.770000003</v>
      </c>
      <c r="V27" s="165">
        <v>15416226.41</v>
      </c>
      <c r="W27" s="7"/>
    </row>
    <row r="28" spans="1:127" ht="18.75" customHeight="1" x14ac:dyDescent="0.2">
      <c r="A28" s="140" t="s">
        <v>87</v>
      </c>
      <c r="B28" s="6" t="s">
        <v>32</v>
      </c>
      <c r="C28" s="7" t="s">
        <v>88</v>
      </c>
      <c r="D28" s="67">
        <v>3726818.17</v>
      </c>
      <c r="E28" s="67">
        <v>3726818.17</v>
      </c>
      <c r="F28" s="68">
        <v>7453636.3399999999</v>
      </c>
      <c r="G28" s="39" t="s">
        <v>22</v>
      </c>
      <c r="H28" s="39" t="s">
        <v>22</v>
      </c>
      <c r="I28" s="69">
        <v>1</v>
      </c>
      <c r="J28" s="9">
        <v>0.54325841043111578</v>
      </c>
      <c r="K28" s="10">
        <v>4049250.63</v>
      </c>
      <c r="L28" s="39" t="s">
        <v>83</v>
      </c>
      <c r="M28" s="39" t="s">
        <v>22</v>
      </c>
      <c r="N28" s="46">
        <v>0.83344725401507858</v>
      </c>
      <c r="O28" s="9">
        <v>0.41672362700753929</v>
      </c>
      <c r="P28" s="10">
        <v>3106106.37</v>
      </c>
      <c r="Q28" s="70">
        <v>4049250.63</v>
      </c>
      <c r="R28" s="73">
        <v>3106106.37</v>
      </c>
      <c r="S28" s="71">
        <v>4049250.63</v>
      </c>
      <c r="T28" s="165">
        <v>3106106.37</v>
      </c>
      <c r="U28" s="71" t="s">
        <v>27</v>
      </c>
      <c r="V28" s="165" t="s">
        <v>27</v>
      </c>
    </row>
    <row r="29" spans="1:127" ht="18.75" customHeight="1" x14ac:dyDescent="0.2">
      <c r="A29" s="140" t="s">
        <v>137</v>
      </c>
      <c r="B29" s="6" t="s">
        <v>58</v>
      </c>
      <c r="C29" s="7" t="s">
        <v>169</v>
      </c>
      <c r="D29" s="67">
        <v>2078384.01</v>
      </c>
      <c r="E29" s="67">
        <v>2078384.01</v>
      </c>
      <c r="F29" s="68">
        <v>4156768.02</v>
      </c>
      <c r="G29" s="39" t="s">
        <v>22</v>
      </c>
      <c r="H29" s="39" t="s">
        <v>22</v>
      </c>
      <c r="I29" s="69">
        <v>1</v>
      </c>
      <c r="J29" s="9">
        <v>0.90000000048114304</v>
      </c>
      <c r="K29" s="10">
        <v>3741091.22</v>
      </c>
      <c r="L29" s="39" t="s">
        <v>83</v>
      </c>
      <c r="M29" s="39" t="s">
        <v>22</v>
      </c>
      <c r="N29" s="46">
        <v>0.82091987418629153</v>
      </c>
      <c r="O29" s="15">
        <v>0.41045993709314577</v>
      </c>
      <c r="P29" s="10">
        <v>1706186.74</v>
      </c>
      <c r="Q29" s="70">
        <v>3741091.22</v>
      </c>
      <c r="R29" s="73">
        <v>1706186.74</v>
      </c>
      <c r="S29" s="71">
        <v>3741091.22</v>
      </c>
      <c r="T29" s="165">
        <v>1706186.74</v>
      </c>
      <c r="U29" s="71">
        <v>3741091.22</v>
      </c>
      <c r="V29" s="165">
        <v>1911.85</v>
      </c>
      <c r="W29" s="7"/>
    </row>
    <row r="30" spans="1:127" ht="18.75" customHeight="1" x14ac:dyDescent="0.2">
      <c r="A30" s="140" t="s">
        <v>48</v>
      </c>
      <c r="B30" s="6" t="s">
        <v>32</v>
      </c>
      <c r="C30" s="7" t="s">
        <v>49</v>
      </c>
      <c r="D30" s="67">
        <v>2527486.08</v>
      </c>
      <c r="E30" s="67">
        <v>2527486.09</v>
      </c>
      <c r="F30" s="68">
        <v>5054972.17</v>
      </c>
      <c r="G30" s="39" t="s">
        <v>22</v>
      </c>
      <c r="H30" s="39" t="s">
        <v>22</v>
      </c>
      <c r="I30" s="69">
        <v>1</v>
      </c>
      <c r="J30" s="9">
        <v>0.98320702920902525</v>
      </c>
      <c r="K30" s="10">
        <v>4970084.17</v>
      </c>
      <c r="L30" s="39" t="s">
        <v>83</v>
      </c>
      <c r="M30" s="39" t="s">
        <v>22</v>
      </c>
      <c r="N30" s="46">
        <v>0.7958204699588296</v>
      </c>
      <c r="O30" s="9">
        <v>0.39791023419224875</v>
      </c>
      <c r="P30" s="10">
        <v>2011425.16</v>
      </c>
      <c r="Q30" s="70">
        <v>4970084.17</v>
      </c>
      <c r="R30" s="73">
        <v>2011425.16</v>
      </c>
      <c r="S30" s="71">
        <v>4970084.17</v>
      </c>
      <c r="T30" s="165">
        <v>2011425.16</v>
      </c>
      <c r="U30" s="71">
        <v>4970084.17</v>
      </c>
      <c r="V30" s="165">
        <v>1684022.52</v>
      </c>
    </row>
    <row r="31" spans="1:127" ht="18.75" customHeight="1" x14ac:dyDescent="0.2">
      <c r="A31" s="140" t="s">
        <v>115</v>
      </c>
      <c r="B31" s="6" t="s">
        <v>58</v>
      </c>
      <c r="C31" s="7" t="s">
        <v>116</v>
      </c>
      <c r="D31" s="67">
        <v>120350.47</v>
      </c>
      <c r="E31" s="67">
        <v>120350.47</v>
      </c>
      <c r="F31" s="68">
        <v>240700.94</v>
      </c>
      <c r="G31" s="39" t="s">
        <v>22</v>
      </c>
      <c r="H31" s="39" t="s">
        <v>22</v>
      </c>
      <c r="I31" s="69">
        <v>1</v>
      </c>
      <c r="J31" s="9">
        <v>1</v>
      </c>
      <c r="K31" s="10">
        <v>240700.94</v>
      </c>
      <c r="L31" s="39" t="s">
        <v>83</v>
      </c>
      <c r="M31" s="39" t="s">
        <v>22</v>
      </c>
      <c r="N31" s="46">
        <v>0.75800003107590697</v>
      </c>
      <c r="O31" s="9">
        <v>0.37900001553795348</v>
      </c>
      <c r="P31" s="10">
        <v>91225.66</v>
      </c>
      <c r="Q31" s="70">
        <v>240700.94</v>
      </c>
      <c r="R31" s="73">
        <v>91225.66</v>
      </c>
      <c r="S31" s="71">
        <v>240700.94</v>
      </c>
      <c r="T31" s="165">
        <v>91225.66</v>
      </c>
      <c r="U31" s="71">
        <v>227610.94</v>
      </c>
      <c r="V31" s="165">
        <v>17887.5</v>
      </c>
      <c r="W31" s="7"/>
    </row>
    <row r="32" spans="1:127" ht="18.75" customHeight="1" x14ac:dyDescent="0.2">
      <c r="A32" s="140" t="s">
        <v>81</v>
      </c>
      <c r="B32" s="6" t="s">
        <v>32</v>
      </c>
      <c r="C32" s="7" t="s">
        <v>82</v>
      </c>
      <c r="D32" s="67">
        <v>5600935.1600000001</v>
      </c>
      <c r="E32" s="67">
        <v>5600935.1600000001</v>
      </c>
      <c r="F32" s="68">
        <v>11201870.32</v>
      </c>
      <c r="G32" s="39" t="s">
        <v>22</v>
      </c>
      <c r="H32" s="39" t="s">
        <v>22</v>
      </c>
      <c r="I32" s="69">
        <v>0.9582957589532245</v>
      </c>
      <c r="J32" s="9">
        <v>0.47914787947661225</v>
      </c>
      <c r="K32" s="10">
        <v>5367352.41</v>
      </c>
      <c r="L32" s="39" t="s">
        <v>83</v>
      </c>
      <c r="M32" s="39" t="s">
        <v>22</v>
      </c>
      <c r="N32" s="46">
        <v>0.75557134998149122</v>
      </c>
      <c r="O32" s="9">
        <v>0.37778567499074561</v>
      </c>
      <c r="P32" s="10">
        <v>4231906.1399999997</v>
      </c>
      <c r="Q32" s="70">
        <v>5367352.41</v>
      </c>
      <c r="R32" s="73">
        <v>4231906.1399999997</v>
      </c>
      <c r="S32" s="71">
        <v>5367352.41</v>
      </c>
      <c r="T32" s="165">
        <v>4231906.1399999997</v>
      </c>
      <c r="U32" s="71">
        <v>5367352.41</v>
      </c>
      <c r="V32" s="165">
        <v>4231906.1399999997</v>
      </c>
      <c r="W32" s="7"/>
    </row>
    <row r="33" spans="1:127" ht="18.75" customHeight="1" x14ac:dyDescent="0.2">
      <c r="A33" s="140" t="s">
        <v>30</v>
      </c>
      <c r="B33" s="6" t="s">
        <v>58</v>
      </c>
      <c r="C33" s="7" t="s">
        <v>75</v>
      </c>
      <c r="D33" s="67">
        <v>12918262.220000001</v>
      </c>
      <c r="E33" s="67">
        <v>12918262.229999999</v>
      </c>
      <c r="F33" s="68">
        <v>25836524.449999999</v>
      </c>
      <c r="G33" s="39" t="s">
        <v>22</v>
      </c>
      <c r="H33" s="39" t="s">
        <v>22</v>
      </c>
      <c r="I33" s="69">
        <v>1</v>
      </c>
      <c r="J33" s="9">
        <v>0.94377022835205682</v>
      </c>
      <c r="K33" s="10">
        <v>24383742.579999998</v>
      </c>
      <c r="L33" s="39" t="s">
        <v>83</v>
      </c>
      <c r="M33" s="39" t="s">
        <v>22</v>
      </c>
      <c r="N33" s="46">
        <v>0.74320506245305185</v>
      </c>
      <c r="O33" s="9">
        <v>0.37160253108269758</v>
      </c>
      <c r="P33" s="10">
        <v>9600917.8800000008</v>
      </c>
      <c r="Q33" s="70">
        <v>24383742.579999998</v>
      </c>
      <c r="R33" s="73">
        <v>9600917.8800000008</v>
      </c>
      <c r="S33" s="71">
        <v>24383742.579999998</v>
      </c>
      <c r="T33" s="165">
        <v>9600917.8800000008</v>
      </c>
      <c r="U33" s="71">
        <v>23182143.579999998</v>
      </c>
      <c r="V33" s="165">
        <v>8088801.7199999997</v>
      </c>
    </row>
    <row r="34" spans="1:127" ht="18.75" customHeight="1" x14ac:dyDescent="0.2">
      <c r="A34" s="140" t="s">
        <v>66</v>
      </c>
      <c r="B34" s="6" t="s">
        <v>32</v>
      </c>
      <c r="C34" s="7" t="s">
        <v>203</v>
      </c>
      <c r="D34" s="67">
        <v>568268.61</v>
      </c>
      <c r="E34" s="67">
        <v>568268.61</v>
      </c>
      <c r="F34" s="68">
        <v>1136537.22</v>
      </c>
      <c r="G34" s="39" t="s">
        <v>22</v>
      </c>
      <c r="H34" s="39" t="s">
        <v>22</v>
      </c>
      <c r="I34" s="69">
        <v>1</v>
      </c>
      <c r="J34" s="9">
        <v>0.64805376105500534</v>
      </c>
      <c r="K34" s="10">
        <v>736537.22</v>
      </c>
      <c r="L34" s="39" t="s">
        <v>83</v>
      </c>
      <c r="M34" s="39" t="s">
        <v>22</v>
      </c>
      <c r="N34" s="46">
        <v>0.68659180383023444</v>
      </c>
      <c r="O34" s="9">
        <v>0.34329590191511722</v>
      </c>
      <c r="P34" s="10">
        <v>390168.57</v>
      </c>
      <c r="Q34" s="70">
        <v>736537.22</v>
      </c>
      <c r="R34" s="73">
        <v>390168.57</v>
      </c>
      <c r="S34" s="71">
        <v>736537.22</v>
      </c>
      <c r="T34" s="165">
        <v>390168.57</v>
      </c>
      <c r="U34" s="71">
        <v>736537.22</v>
      </c>
      <c r="V34" s="165">
        <v>356788.72</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row>
    <row r="35" spans="1:127" ht="18.75" customHeight="1" x14ac:dyDescent="0.2">
      <c r="A35" s="140" t="s">
        <v>100</v>
      </c>
      <c r="B35" s="6" t="s">
        <v>32</v>
      </c>
      <c r="C35" s="7" t="s">
        <v>101</v>
      </c>
      <c r="D35" s="67">
        <v>2895916.78</v>
      </c>
      <c r="E35" s="67">
        <v>2895916.7900000005</v>
      </c>
      <c r="F35" s="68">
        <v>5791833.5700000003</v>
      </c>
      <c r="G35" s="39" t="s">
        <v>22</v>
      </c>
      <c r="H35" s="39" t="s">
        <v>22</v>
      </c>
      <c r="I35" s="69">
        <v>1</v>
      </c>
      <c r="J35" s="9">
        <v>1</v>
      </c>
      <c r="K35" s="10">
        <v>5791833.5700000003</v>
      </c>
      <c r="L35" s="39" t="s">
        <v>83</v>
      </c>
      <c r="M35" s="39" t="s">
        <v>22</v>
      </c>
      <c r="N35" s="46">
        <v>0.66520673636208572</v>
      </c>
      <c r="O35" s="9">
        <v>0.33260336760678016</v>
      </c>
      <c r="P35" s="10">
        <v>1926383.35</v>
      </c>
      <c r="Q35" s="70">
        <v>5791833.5700000003</v>
      </c>
      <c r="R35" s="73">
        <v>1926383.35</v>
      </c>
      <c r="S35" s="42">
        <v>5791833.5700000003</v>
      </c>
      <c r="T35" s="166">
        <v>1926383.35</v>
      </c>
      <c r="U35" s="42">
        <v>5791833.5700000003</v>
      </c>
      <c r="V35" s="166">
        <v>1895100.6</v>
      </c>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row>
    <row r="36" spans="1:127" ht="18.75" customHeight="1" x14ac:dyDescent="0.2">
      <c r="A36" s="140" t="s">
        <v>52</v>
      </c>
      <c r="B36" s="6" t="s">
        <v>58</v>
      </c>
      <c r="C36" s="7" t="s">
        <v>61</v>
      </c>
      <c r="D36" s="67">
        <v>195179.77</v>
      </c>
      <c r="E36" s="67">
        <v>195179.78</v>
      </c>
      <c r="F36" s="68">
        <v>390359.55</v>
      </c>
      <c r="G36" s="39" t="s">
        <v>22</v>
      </c>
      <c r="H36" s="39" t="s">
        <v>22</v>
      </c>
      <c r="I36" s="69">
        <v>1</v>
      </c>
      <c r="J36" s="9">
        <v>1</v>
      </c>
      <c r="K36" s="10">
        <v>390359.55</v>
      </c>
      <c r="L36" s="39" t="s">
        <v>83</v>
      </c>
      <c r="M36" s="39" t="s">
        <v>22</v>
      </c>
      <c r="N36" s="46">
        <v>0.6530593308927457</v>
      </c>
      <c r="O36" s="9">
        <v>0.32652965708152909</v>
      </c>
      <c r="P36" s="10">
        <v>127463.97</v>
      </c>
      <c r="Q36" s="70">
        <v>390359.55</v>
      </c>
      <c r="R36" s="73">
        <v>127463.97</v>
      </c>
      <c r="S36" s="71">
        <v>390359.55</v>
      </c>
      <c r="T36" s="165">
        <v>127463.97</v>
      </c>
      <c r="U36" s="71">
        <v>390359.55</v>
      </c>
      <c r="V36" s="165">
        <v>99864.1</v>
      </c>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row>
    <row r="37" spans="1:127" ht="18.75" customHeight="1" x14ac:dyDescent="0.2">
      <c r="A37" s="140" t="s">
        <v>52</v>
      </c>
      <c r="B37" s="6" t="s">
        <v>32</v>
      </c>
      <c r="C37" s="7" t="s">
        <v>53</v>
      </c>
      <c r="D37" s="67">
        <v>820832.43</v>
      </c>
      <c r="E37" s="67">
        <v>820832.44000000006</v>
      </c>
      <c r="F37" s="68">
        <v>1641664.87</v>
      </c>
      <c r="G37" s="39" t="s">
        <v>22</v>
      </c>
      <c r="H37" s="39" t="s">
        <v>22</v>
      </c>
      <c r="I37" s="69">
        <v>1</v>
      </c>
      <c r="J37" s="9">
        <v>1</v>
      </c>
      <c r="K37" s="10">
        <v>1641664.87</v>
      </c>
      <c r="L37" s="39" t="s">
        <v>83</v>
      </c>
      <c r="M37" s="39" t="s">
        <v>22</v>
      </c>
      <c r="N37" s="46">
        <v>0.62874365234326812</v>
      </c>
      <c r="O37" s="9">
        <v>0.31437182425667665</v>
      </c>
      <c r="P37" s="10">
        <v>516093.18</v>
      </c>
      <c r="Q37" s="70">
        <v>1641664.87</v>
      </c>
      <c r="R37" s="73">
        <v>516093.18</v>
      </c>
      <c r="S37" s="42" t="s">
        <v>27</v>
      </c>
      <c r="T37" s="166" t="s">
        <v>27</v>
      </c>
      <c r="U37" s="42" t="s">
        <v>27</v>
      </c>
      <c r="V37" s="166" t="s">
        <v>27</v>
      </c>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row>
    <row r="38" spans="1:127" ht="18.75" customHeight="1" x14ac:dyDescent="0.2">
      <c r="A38" s="140" t="s">
        <v>30</v>
      </c>
      <c r="B38" s="6" t="s">
        <v>20</v>
      </c>
      <c r="C38" s="7" t="s">
        <v>31</v>
      </c>
      <c r="D38" s="67">
        <v>13397732.789999999</v>
      </c>
      <c r="E38" s="67">
        <v>13397732.789999999</v>
      </c>
      <c r="F38" s="68">
        <v>26795465.579999998</v>
      </c>
      <c r="G38" s="39" t="s">
        <v>22</v>
      </c>
      <c r="H38" s="39" t="s">
        <v>22</v>
      </c>
      <c r="I38" s="69">
        <v>1</v>
      </c>
      <c r="J38" s="9">
        <v>1</v>
      </c>
      <c r="K38" s="10">
        <v>26795465.579999998</v>
      </c>
      <c r="L38" s="39" t="s">
        <v>83</v>
      </c>
      <c r="M38" s="39" t="s">
        <v>22</v>
      </c>
      <c r="N38" s="46">
        <v>0.62496749123476147</v>
      </c>
      <c r="O38" s="9">
        <v>0.31248374561738074</v>
      </c>
      <c r="P38" s="10">
        <v>8373147.4500000002</v>
      </c>
      <c r="Q38" s="70">
        <v>26795465.579999998</v>
      </c>
      <c r="R38" s="73">
        <v>8373147.4500000002</v>
      </c>
      <c r="S38" s="71">
        <v>26795465.579999998</v>
      </c>
      <c r="T38" s="165">
        <v>8373147.4500000002</v>
      </c>
      <c r="U38" s="71">
        <v>26795465.579999998</v>
      </c>
      <c r="V38" s="165">
        <v>6706268.0499999998</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row>
    <row r="39" spans="1:127" ht="18.75" customHeight="1" x14ac:dyDescent="0.2">
      <c r="A39" s="140" t="s">
        <v>113</v>
      </c>
      <c r="B39" s="6" t="s">
        <v>58</v>
      </c>
      <c r="C39" s="7" t="s">
        <v>114</v>
      </c>
      <c r="D39" s="67">
        <v>3984462.01</v>
      </c>
      <c r="E39" s="67">
        <v>3984462.01</v>
      </c>
      <c r="F39" s="68">
        <v>7968924.0199999996</v>
      </c>
      <c r="G39" s="39" t="s">
        <v>22</v>
      </c>
      <c r="H39" s="39" t="s">
        <v>22</v>
      </c>
      <c r="I39" s="69">
        <v>1</v>
      </c>
      <c r="J39" s="9">
        <v>0.83000000042665745</v>
      </c>
      <c r="K39" s="10">
        <v>6614206.9400000004</v>
      </c>
      <c r="L39" s="39" t="s">
        <v>83</v>
      </c>
      <c r="M39" s="39" t="s">
        <v>22</v>
      </c>
      <c r="N39" s="46">
        <v>0.60635236424302108</v>
      </c>
      <c r="O39" s="9">
        <v>0.30317618212151054</v>
      </c>
      <c r="P39" s="10">
        <v>2415987.96</v>
      </c>
      <c r="Q39" s="70">
        <v>6614206.9400000004</v>
      </c>
      <c r="R39" s="73">
        <v>2415987.96</v>
      </c>
      <c r="S39" s="71">
        <v>6614206.9400000004</v>
      </c>
      <c r="T39" s="165">
        <v>2415987.96</v>
      </c>
      <c r="U39" s="71">
        <v>6614206.9400000004</v>
      </c>
      <c r="V39" s="165">
        <v>2415987.96</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row>
    <row r="40" spans="1:127" ht="18.75" customHeight="1" x14ac:dyDescent="0.2">
      <c r="A40" s="140" t="s">
        <v>102</v>
      </c>
      <c r="B40" s="6" t="s">
        <v>58</v>
      </c>
      <c r="C40" s="7" t="s">
        <v>103</v>
      </c>
      <c r="D40" s="67">
        <v>12556272.619999999</v>
      </c>
      <c r="E40" s="67">
        <v>12556272.630000001</v>
      </c>
      <c r="F40" s="68">
        <v>25112545.25</v>
      </c>
      <c r="G40" s="39" t="s">
        <v>22</v>
      </c>
      <c r="H40" s="39" t="s">
        <v>22</v>
      </c>
      <c r="I40" s="69">
        <v>1</v>
      </c>
      <c r="J40" s="9">
        <v>0.53795371458813002</v>
      </c>
      <c r="K40" s="10">
        <v>13509387</v>
      </c>
      <c r="L40" s="39" t="s">
        <v>83</v>
      </c>
      <c r="M40" s="39" t="s">
        <v>22</v>
      </c>
      <c r="N40" s="46">
        <v>0.5985309938260962</v>
      </c>
      <c r="O40" s="9">
        <v>0.29926549679387837</v>
      </c>
      <c r="P40" s="10">
        <v>7515318.3300000001</v>
      </c>
      <c r="Q40" s="70">
        <v>13509387</v>
      </c>
      <c r="R40" s="73">
        <v>7515318.3300000001</v>
      </c>
      <c r="S40" s="71">
        <v>13509387</v>
      </c>
      <c r="T40" s="165">
        <v>7515318.3300000001</v>
      </c>
      <c r="U40" s="71">
        <v>13509387</v>
      </c>
      <c r="V40" s="165">
        <v>7378187.9500000002</v>
      </c>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row>
    <row r="41" spans="1:127" ht="18.75" customHeight="1" x14ac:dyDescent="0.2">
      <c r="A41" s="140" t="s">
        <v>19</v>
      </c>
      <c r="B41" s="6" t="s">
        <v>20</v>
      </c>
      <c r="C41" s="7" t="s">
        <v>21</v>
      </c>
      <c r="D41" s="67">
        <v>2141659.92</v>
      </c>
      <c r="E41" s="67">
        <v>2141659.92</v>
      </c>
      <c r="F41" s="68">
        <v>4283319.84</v>
      </c>
      <c r="G41" s="39" t="s">
        <v>22</v>
      </c>
      <c r="H41" s="39" t="s">
        <v>22</v>
      </c>
      <c r="I41" s="69">
        <v>1</v>
      </c>
      <c r="J41" s="9">
        <v>1</v>
      </c>
      <c r="K41" s="10">
        <v>4283319.84</v>
      </c>
      <c r="L41" s="39" t="s">
        <v>83</v>
      </c>
      <c r="M41" s="39" t="s">
        <v>22</v>
      </c>
      <c r="N41" s="46">
        <v>0.53743135838298739</v>
      </c>
      <c r="O41" s="9">
        <v>0.26871567919149369</v>
      </c>
      <c r="P41" s="10">
        <v>1150995.2</v>
      </c>
      <c r="Q41" s="70">
        <v>4283319.84</v>
      </c>
      <c r="R41" s="73">
        <v>1150995.2</v>
      </c>
      <c r="S41" s="71">
        <v>4283319.84</v>
      </c>
      <c r="T41" s="165">
        <v>1150995.2</v>
      </c>
      <c r="U41" s="71">
        <v>4283319.84</v>
      </c>
      <c r="V41" s="165">
        <v>1144421.74</v>
      </c>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row>
    <row r="42" spans="1:127" ht="18.75" customHeight="1" x14ac:dyDescent="0.2">
      <c r="A42" s="140" t="s">
        <v>149</v>
      </c>
      <c r="B42" s="6" t="s">
        <v>32</v>
      </c>
      <c r="C42" s="7" t="s">
        <v>150</v>
      </c>
      <c r="D42" s="67">
        <v>149544.37</v>
      </c>
      <c r="E42" s="67">
        <v>149544.38</v>
      </c>
      <c r="F42" s="68">
        <v>299088.75</v>
      </c>
      <c r="G42" s="39" t="s">
        <v>22</v>
      </c>
      <c r="H42" s="39" t="s">
        <v>22</v>
      </c>
      <c r="I42" s="69">
        <v>1</v>
      </c>
      <c r="J42" s="9">
        <v>0.90000041793614771</v>
      </c>
      <c r="K42" s="10">
        <v>269180</v>
      </c>
      <c r="L42" s="39" t="s">
        <v>83</v>
      </c>
      <c r="M42" s="39" t="s">
        <v>22</v>
      </c>
      <c r="N42" s="46">
        <v>0.52999721754820994</v>
      </c>
      <c r="O42" s="9">
        <v>0.26499859991390518</v>
      </c>
      <c r="P42" s="10">
        <v>79258.100000000006</v>
      </c>
      <c r="Q42" s="70">
        <v>269180</v>
      </c>
      <c r="R42" s="73">
        <v>79258.100000000006</v>
      </c>
      <c r="S42" s="71" t="s">
        <v>27</v>
      </c>
      <c r="T42" s="165" t="s">
        <v>27</v>
      </c>
      <c r="U42" s="71">
        <v>269180</v>
      </c>
      <c r="V42" s="165">
        <v>79258.100000000006</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row>
    <row r="43" spans="1:127" ht="18.75" customHeight="1" x14ac:dyDescent="0.2">
      <c r="A43" s="140" t="s">
        <v>127</v>
      </c>
      <c r="B43" s="6" t="s">
        <v>58</v>
      </c>
      <c r="C43" s="7" t="s">
        <v>128</v>
      </c>
      <c r="D43" s="67">
        <v>2329100.33</v>
      </c>
      <c r="E43" s="67">
        <v>2329100.33</v>
      </c>
      <c r="F43" s="68">
        <v>4658200.66</v>
      </c>
      <c r="G43" s="39" t="s">
        <v>22</v>
      </c>
      <c r="H43" s="39" t="s">
        <v>22</v>
      </c>
      <c r="I43" s="69">
        <v>0.86455902052102662</v>
      </c>
      <c r="J43" s="9">
        <v>0.43227951026051331</v>
      </c>
      <c r="K43" s="10">
        <v>2013644.7</v>
      </c>
      <c r="L43" s="39" t="s">
        <v>83</v>
      </c>
      <c r="M43" s="39" t="s">
        <v>22</v>
      </c>
      <c r="N43" s="46">
        <v>0.5046465559514991</v>
      </c>
      <c r="O43" s="9">
        <v>0.25232327797574955</v>
      </c>
      <c r="P43" s="10">
        <v>1175372.46</v>
      </c>
      <c r="Q43" s="70">
        <v>2013644.7</v>
      </c>
      <c r="R43" s="73">
        <v>1175372.46</v>
      </c>
      <c r="S43" s="71">
        <v>2013644.7</v>
      </c>
      <c r="T43" s="165">
        <v>1175372.46</v>
      </c>
      <c r="U43" s="71">
        <v>2013644.7</v>
      </c>
      <c r="V43" s="165">
        <v>1050047.01</v>
      </c>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row>
    <row r="44" spans="1:127" ht="18.75" customHeight="1" x14ac:dyDescent="0.2">
      <c r="A44" s="140" t="s">
        <v>25</v>
      </c>
      <c r="B44" s="6" t="s">
        <v>32</v>
      </c>
      <c r="C44" s="7" t="s">
        <v>129</v>
      </c>
      <c r="D44" s="67">
        <v>6166545.2000000002</v>
      </c>
      <c r="E44" s="67">
        <v>6166545.21</v>
      </c>
      <c r="F44" s="68">
        <v>12333090.41</v>
      </c>
      <c r="G44" s="39" t="s">
        <v>83</v>
      </c>
      <c r="H44" s="39" t="s">
        <v>22</v>
      </c>
      <c r="I44" s="69">
        <v>1</v>
      </c>
      <c r="J44" s="9">
        <v>0.99999996675610192</v>
      </c>
      <c r="K44" s="10">
        <v>12333090</v>
      </c>
      <c r="L44" s="39" t="s">
        <v>83</v>
      </c>
      <c r="M44" s="39" t="s">
        <v>83</v>
      </c>
      <c r="N44" s="46">
        <v>0.45654502621662452</v>
      </c>
      <c r="O44" s="9">
        <v>0.22827251292322279</v>
      </c>
      <c r="P44" s="10">
        <v>2815305.54</v>
      </c>
      <c r="Q44" s="70">
        <v>12333090</v>
      </c>
      <c r="R44" s="73">
        <v>2815305.54</v>
      </c>
      <c r="S44" s="71">
        <v>12333090</v>
      </c>
      <c r="T44" s="165">
        <v>2815305.54</v>
      </c>
      <c r="U44" s="71">
        <v>12333090.41</v>
      </c>
      <c r="V44" s="165">
        <v>2613908.84</v>
      </c>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row>
    <row r="45" spans="1:127" ht="18.75" customHeight="1" x14ac:dyDescent="0.2">
      <c r="A45" s="140" t="s">
        <v>69</v>
      </c>
      <c r="B45" s="6" t="s">
        <v>32</v>
      </c>
      <c r="C45" s="7" t="s">
        <v>105</v>
      </c>
      <c r="D45" s="67">
        <v>1597798.52</v>
      </c>
      <c r="E45" s="67">
        <v>1597798.52</v>
      </c>
      <c r="F45" s="68">
        <v>3195597.04</v>
      </c>
      <c r="G45" s="39" t="s">
        <v>83</v>
      </c>
      <c r="H45" s="39" t="s">
        <v>22</v>
      </c>
      <c r="I45" s="69">
        <v>1</v>
      </c>
      <c r="J45" s="9">
        <v>1</v>
      </c>
      <c r="K45" s="10">
        <v>3195597.04</v>
      </c>
      <c r="L45" s="39" t="s">
        <v>83</v>
      </c>
      <c r="M45" s="39" t="s">
        <v>83</v>
      </c>
      <c r="N45" s="46">
        <v>0.41567813568884771</v>
      </c>
      <c r="O45" s="9">
        <v>0.20783906784442385</v>
      </c>
      <c r="P45" s="10">
        <v>664169.91</v>
      </c>
      <c r="Q45" s="70">
        <v>3195597.04</v>
      </c>
      <c r="R45" s="73">
        <v>664169.91</v>
      </c>
      <c r="S45" s="71">
        <v>3195597.04</v>
      </c>
      <c r="T45" s="165">
        <v>664169.91</v>
      </c>
      <c r="U45" s="71">
        <v>3195597.04</v>
      </c>
      <c r="V45" s="165">
        <v>515947.57</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row>
    <row r="46" spans="1:127" ht="18.75" customHeight="1" x14ac:dyDescent="0.2">
      <c r="A46" s="140" t="s">
        <v>23</v>
      </c>
      <c r="B46" s="6" t="s">
        <v>58</v>
      </c>
      <c r="C46" s="7" t="s">
        <v>59</v>
      </c>
      <c r="D46" s="67">
        <v>5257777.62</v>
      </c>
      <c r="E46" s="67">
        <v>5257777.62</v>
      </c>
      <c r="F46" s="68">
        <v>10515555.24</v>
      </c>
      <c r="G46" s="39" t="s">
        <v>83</v>
      </c>
      <c r="H46" s="39" t="s">
        <v>22</v>
      </c>
      <c r="I46" s="69">
        <v>1</v>
      </c>
      <c r="J46" s="9">
        <v>0.56396596134470967</v>
      </c>
      <c r="K46" s="10">
        <v>5930415.2199999997</v>
      </c>
      <c r="L46" s="39" t="s">
        <v>83</v>
      </c>
      <c r="M46" s="39" t="s">
        <v>83</v>
      </c>
      <c r="N46" s="46">
        <v>0.39207049042138831</v>
      </c>
      <c r="O46" s="9">
        <v>0.19603524521069415</v>
      </c>
      <c r="P46" s="10">
        <v>2061419.45</v>
      </c>
      <c r="Q46" s="70">
        <v>5930415.2199999997</v>
      </c>
      <c r="R46" s="73">
        <v>2061419.45</v>
      </c>
      <c r="S46" s="71">
        <v>5930415.2199999997</v>
      </c>
      <c r="T46" s="165">
        <v>2061419.45</v>
      </c>
      <c r="U46" s="71">
        <v>5930415.2199999997</v>
      </c>
      <c r="V46" s="165">
        <v>1978216.22</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row>
    <row r="47" spans="1:127" ht="18.75" customHeight="1" x14ac:dyDescent="0.2">
      <c r="A47" s="140" t="s">
        <v>94</v>
      </c>
      <c r="B47" s="6" t="s">
        <v>58</v>
      </c>
      <c r="C47" s="7" t="s">
        <v>95</v>
      </c>
      <c r="D47" s="67">
        <v>3565616.49</v>
      </c>
      <c r="E47" s="67">
        <v>3565616.5</v>
      </c>
      <c r="F47" s="68">
        <v>7131232.9900000002</v>
      </c>
      <c r="G47" s="39" t="s">
        <v>83</v>
      </c>
      <c r="H47" s="39" t="s">
        <v>22</v>
      </c>
      <c r="I47" s="69">
        <v>0.81342784288054482</v>
      </c>
      <c r="J47" s="9">
        <v>0.40671392086994479</v>
      </c>
      <c r="K47" s="10">
        <v>2900371.73</v>
      </c>
      <c r="L47" s="39" t="s">
        <v>83</v>
      </c>
      <c r="M47" s="39" t="s">
        <v>83</v>
      </c>
      <c r="N47" s="46">
        <v>0.38845639285227784</v>
      </c>
      <c r="O47" s="9">
        <v>0.19422819615377621</v>
      </c>
      <c r="P47" s="10">
        <v>1385086.52</v>
      </c>
      <c r="Q47" s="70">
        <v>2900371.73</v>
      </c>
      <c r="R47" s="73">
        <v>1385086.52</v>
      </c>
      <c r="S47" s="71">
        <v>2900371.73</v>
      </c>
      <c r="T47" s="165">
        <v>1385086.52</v>
      </c>
      <c r="U47" s="71">
        <v>2900371.73</v>
      </c>
      <c r="V47" s="165">
        <v>1308885.46</v>
      </c>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row>
    <row r="48" spans="1:127" ht="18.75" customHeight="1" x14ac:dyDescent="0.2">
      <c r="A48" s="140" t="s">
        <v>23</v>
      </c>
      <c r="B48" s="6" t="s">
        <v>58</v>
      </c>
      <c r="C48" s="7" t="s">
        <v>64</v>
      </c>
      <c r="D48" s="67">
        <v>173354.56</v>
      </c>
      <c r="E48" s="67">
        <v>173354.56</v>
      </c>
      <c r="F48" s="68">
        <v>346709.12</v>
      </c>
      <c r="G48" s="39" t="s">
        <v>83</v>
      </c>
      <c r="H48" s="39" t="s">
        <v>22</v>
      </c>
      <c r="I48" s="69">
        <v>1</v>
      </c>
      <c r="J48" s="9">
        <v>1</v>
      </c>
      <c r="K48" s="10">
        <v>346709.12</v>
      </c>
      <c r="L48" s="39" t="s">
        <v>83</v>
      </c>
      <c r="M48" s="39" t="s">
        <v>83</v>
      </c>
      <c r="N48" s="46">
        <v>0.33442754548827558</v>
      </c>
      <c r="O48" s="9">
        <v>0.16721377274413779</v>
      </c>
      <c r="P48" s="10">
        <v>57974.54</v>
      </c>
      <c r="Q48" s="70">
        <v>346709.12</v>
      </c>
      <c r="R48" s="73">
        <v>57974.54</v>
      </c>
      <c r="S48" s="71">
        <v>346709.12</v>
      </c>
      <c r="T48" s="165">
        <v>57974.54</v>
      </c>
      <c r="U48" s="71">
        <v>346709.12</v>
      </c>
      <c r="V48" s="165">
        <v>56187.67</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row>
    <row r="49" spans="1:127" ht="18.75" customHeight="1" x14ac:dyDescent="0.2">
      <c r="A49" s="140" t="s">
        <v>89</v>
      </c>
      <c r="B49" s="6" t="s">
        <v>32</v>
      </c>
      <c r="C49" s="7" t="s">
        <v>90</v>
      </c>
      <c r="D49" s="67">
        <v>340296.52</v>
      </c>
      <c r="E49" s="67">
        <v>340296.53</v>
      </c>
      <c r="F49" s="68">
        <v>680593.05</v>
      </c>
      <c r="G49" s="39" t="s">
        <v>83</v>
      </c>
      <c r="H49" s="39" t="s">
        <v>22</v>
      </c>
      <c r="I49" s="69">
        <v>1</v>
      </c>
      <c r="J49" s="9">
        <v>0.57984848655154497</v>
      </c>
      <c r="K49" s="10">
        <v>394640.85</v>
      </c>
      <c r="L49" s="39" t="s">
        <v>83</v>
      </c>
      <c r="M49" s="39" t="s">
        <v>83</v>
      </c>
      <c r="N49" s="46">
        <v>0.33310449369273598</v>
      </c>
      <c r="O49" s="9">
        <v>0.16655224439920449</v>
      </c>
      <c r="P49" s="10">
        <v>113354.3</v>
      </c>
      <c r="Q49" s="70">
        <v>394640.85</v>
      </c>
      <c r="R49" s="73">
        <v>113354.3</v>
      </c>
      <c r="S49" s="71">
        <v>394640.85</v>
      </c>
      <c r="T49" s="165">
        <v>113354.3</v>
      </c>
      <c r="U49" s="71">
        <v>295700.82</v>
      </c>
      <c r="V49" s="165">
        <v>48670.53</v>
      </c>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row>
    <row r="50" spans="1:127" ht="18.75" customHeight="1" x14ac:dyDescent="0.2">
      <c r="A50" s="140" t="s">
        <v>44</v>
      </c>
      <c r="B50" s="6" t="s">
        <v>32</v>
      </c>
      <c r="C50" s="7" t="s">
        <v>45</v>
      </c>
      <c r="D50" s="67">
        <v>2366458.69</v>
      </c>
      <c r="E50" s="67">
        <v>2366458.6999999997</v>
      </c>
      <c r="F50" s="68">
        <v>4732917.3899999997</v>
      </c>
      <c r="G50" s="39" t="s">
        <v>83</v>
      </c>
      <c r="H50" s="39" t="s">
        <v>22</v>
      </c>
      <c r="I50" s="69">
        <v>1</v>
      </c>
      <c r="J50" s="9">
        <v>0.62894541668727511</v>
      </c>
      <c r="K50" s="10">
        <v>2976746.7</v>
      </c>
      <c r="L50" s="39" t="s">
        <v>83</v>
      </c>
      <c r="M50" s="39" t="s">
        <v>83</v>
      </c>
      <c r="N50" s="46">
        <v>0.32517608410058491</v>
      </c>
      <c r="O50" s="9">
        <v>0.16258804170676641</v>
      </c>
      <c r="P50" s="10">
        <v>769515.77</v>
      </c>
      <c r="Q50" s="70">
        <v>2976746.7</v>
      </c>
      <c r="R50" s="73">
        <v>769515.77</v>
      </c>
      <c r="S50" s="71">
        <v>2976746.7</v>
      </c>
      <c r="T50" s="165">
        <v>769515.77</v>
      </c>
      <c r="U50" s="71">
        <v>2118518.94</v>
      </c>
      <c r="V50" s="165">
        <v>661946.99</v>
      </c>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row>
    <row r="51" spans="1:127" ht="18.75" customHeight="1" x14ac:dyDescent="0.2">
      <c r="A51" s="140" t="s">
        <v>81</v>
      </c>
      <c r="B51" s="6" t="s">
        <v>58</v>
      </c>
      <c r="C51" s="7" t="s">
        <v>86</v>
      </c>
      <c r="D51" s="67">
        <v>5254888.1100000003</v>
      </c>
      <c r="E51" s="67">
        <v>5254888.1100000003</v>
      </c>
      <c r="F51" s="68">
        <v>10509776.220000001</v>
      </c>
      <c r="G51" s="39" t="s">
        <v>83</v>
      </c>
      <c r="H51" s="39" t="s">
        <v>22</v>
      </c>
      <c r="I51" s="69">
        <v>1</v>
      </c>
      <c r="J51" s="9">
        <v>1</v>
      </c>
      <c r="K51" s="10">
        <v>10509776.220000001</v>
      </c>
      <c r="L51" s="39" t="s">
        <v>83</v>
      </c>
      <c r="M51" s="39" t="s">
        <v>83</v>
      </c>
      <c r="N51" s="46">
        <v>0.32440058176614534</v>
      </c>
      <c r="O51" s="9">
        <v>0.16220029088307267</v>
      </c>
      <c r="P51" s="10">
        <v>1704688.76</v>
      </c>
      <c r="Q51" s="70">
        <v>10509776.220000001</v>
      </c>
      <c r="R51" s="73">
        <v>1704688.76</v>
      </c>
      <c r="S51" s="71">
        <v>10509776.220000001</v>
      </c>
      <c r="T51" s="165">
        <v>1704688.76</v>
      </c>
      <c r="U51" s="71">
        <v>10509776.220000001</v>
      </c>
      <c r="V51" s="165">
        <v>774723.88</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row>
    <row r="52" spans="1:127" ht="18.75" customHeight="1" x14ac:dyDescent="0.2">
      <c r="A52" s="140" t="s">
        <v>50</v>
      </c>
      <c r="B52" s="6" t="s">
        <v>32</v>
      </c>
      <c r="C52" s="7" t="s">
        <v>51</v>
      </c>
      <c r="D52" s="67">
        <v>783612.5</v>
      </c>
      <c r="E52" s="67">
        <v>783612.5</v>
      </c>
      <c r="F52" s="68">
        <v>1567225</v>
      </c>
      <c r="G52" s="39" t="s">
        <v>83</v>
      </c>
      <c r="H52" s="39" t="s">
        <v>22</v>
      </c>
      <c r="I52" s="69">
        <v>1</v>
      </c>
      <c r="J52" s="9">
        <v>0.9826158464802438</v>
      </c>
      <c r="K52" s="10">
        <v>1539980.12</v>
      </c>
      <c r="L52" s="39" t="s">
        <v>83</v>
      </c>
      <c r="M52" s="39" t="s">
        <v>83</v>
      </c>
      <c r="N52" s="46">
        <v>0.30877281819776992</v>
      </c>
      <c r="O52" s="9">
        <v>0.15438640909888496</v>
      </c>
      <c r="P52" s="10">
        <v>241958.24</v>
      </c>
      <c r="Q52" s="70">
        <v>1539980.12</v>
      </c>
      <c r="R52" s="73">
        <v>241958.24</v>
      </c>
      <c r="S52" s="71">
        <v>1539980.12</v>
      </c>
      <c r="T52" s="165">
        <v>241958.24</v>
      </c>
      <c r="U52" s="71">
        <v>1539980.12</v>
      </c>
      <c r="V52" s="165">
        <v>225650</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row>
    <row r="53" spans="1:127" ht="18.75" customHeight="1" x14ac:dyDescent="0.2">
      <c r="A53" s="140" t="s">
        <v>110</v>
      </c>
      <c r="B53" s="6" t="s">
        <v>20</v>
      </c>
      <c r="C53" s="7" t="s">
        <v>112</v>
      </c>
      <c r="D53" s="67">
        <v>3098259.11</v>
      </c>
      <c r="E53" s="67">
        <v>3098259.11</v>
      </c>
      <c r="F53" s="68">
        <v>6196518.2199999997</v>
      </c>
      <c r="G53" s="39" t="s">
        <v>83</v>
      </c>
      <c r="H53" s="39" t="s">
        <v>22</v>
      </c>
      <c r="I53" s="69">
        <v>1</v>
      </c>
      <c r="J53" s="9">
        <v>0.61067251892950947</v>
      </c>
      <c r="K53" s="10">
        <v>3784043.39</v>
      </c>
      <c r="L53" s="39" t="s">
        <v>83</v>
      </c>
      <c r="M53" s="39" t="s">
        <v>83</v>
      </c>
      <c r="N53" s="46">
        <v>0.30608294410857073</v>
      </c>
      <c r="O53" s="9">
        <v>0.15304147205428537</v>
      </c>
      <c r="P53" s="10">
        <v>948324.27</v>
      </c>
      <c r="Q53" s="70">
        <v>3784043.39</v>
      </c>
      <c r="R53" s="73">
        <v>948324.27</v>
      </c>
      <c r="S53" s="71">
        <v>3784043.39</v>
      </c>
      <c r="T53" s="165">
        <v>948324.27</v>
      </c>
      <c r="U53" s="71">
        <v>3391530.84</v>
      </c>
      <c r="V53" s="165">
        <v>948324.27</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row>
    <row r="54" spans="1:127" ht="18.75" customHeight="1" x14ac:dyDescent="0.2">
      <c r="A54" s="140" t="s">
        <v>56</v>
      </c>
      <c r="B54" s="6" t="s">
        <v>32</v>
      </c>
      <c r="C54" s="7" t="s">
        <v>57</v>
      </c>
      <c r="D54" s="67">
        <v>970936.78</v>
      </c>
      <c r="E54" s="67">
        <v>970936.79</v>
      </c>
      <c r="F54" s="68">
        <v>1941873.57</v>
      </c>
      <c r="G54" s="39" t="s">
        <v>83</v>
      </c>
      <c r="H54" s="39" t="s">
        <v>22</v>
      </c>
      <c r="I54" s="69">
        <v>1</v>
      </c>
      <c r="J54" s="9">
        <v>0.7915728107880885</v>
      </c>
      <c r="K54" s="10">
        <v>1537134.32</v>
      </c>
      <c r="L54" s="39" t="s">
        <v>83</v>
      </c>
      <c r="M54" s="39" t="s">
        <v>83</v>
      </c>
      <c r="N54" s="46">
        <v>0.29170458451476111</v>
      </c>
      <c r="O54" s="9">
        <v>0.14585229150628998</v>
      </c>
      <c r="P54" s="10">
        <v>283226.71000000002</v>
      </c>
      <c r="Q54" s="70">
        <v>1537134.32</v>
      </c>
      <c r="R54" s="73">
        <v>283226.71000000002</v>
      </c>
      <c r="S54" s="71">
        <v>1537134.32</v>
      </c>
      <c r="T54" s="165">
        <v>283226.71000000002</v>
      </c>
      <c r="U54" s="71">
        <v>1530118.51</v>
      </c>
      <c r="V54" s="165">
        <v>377049.45</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row>
    <row r="55" spans="1:127" ht="18.75" customHeight="1" x14ac:dyDescent="0.2">
      <c r="A55" s="140" t="s">
        <v>54</v>
      </c>
      <c r="B55" s="6" t="s">
        <v>58</v>
      </c>
      <c r="C55" s="7" t="s">
        <v>76</v>
      </c>
      <c r="D55" s="67">
        <v>2961615.96</v>
      </c>
      <c r="E55" s="67">
        <v>2961615.96</v>
      </c>
      <c r="F55" s="68">
        <v>5923231.9199999999</v>
      </c>
      <c r="G55" s="39" t="s">
        <v>83</v>
      </c>
      <c r="H55" s="39" t="s">
        <v>22</v>
      </c>
      <c r="I55" s="69">
        <v>1</v>
      </c>
      <c r="J55" s="9">
        <v>1</v>
      </c>
      <c r="K55" s="10">
        <v>5923231.9199999999</v>
      </c>
      <c r="L55" s="39" t="s">
        <v>83</v>
      </c>
      <c r="M55" s="39" t="s">
        <v>83</v>
      </c>
      <c r="N55" s="46">
        <v>0.27145345678107435</v>
      </c>
      <c r="O55" s="9">
        <v>0.13572672839053718</v>
      </c>
      <c r="P55" s="10">
        <v>803940.89</v>
      </c>
      <c r="Q55" s="70">
        <v>5923231.9199999999</v>
      </c>
      <c r="R55" s="73">
        <v>803940.89</v>
      </c>
      <c r="S55" s="71">
        <v>5923231.9199999999</v>
      </c>
      <c r="T55" s="165">
        <v>803940.89</v>
      </c>
      <c r="U55" s="71">
        <v>5923231.9199999999</v>
      </c>
      <c r="V55" s="165">
        <v>607942.94999999995</v>
      </c>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row>
    <row r="56" spans="1:127" ht="18.75" customHeight="1" x14ac:dyDescent="0.2">
      <c r="A56" s="140" t="s">
        <v>19</v>
      </c>
      <c r="B56" s="6" t="s">
        <v>32</v>
      </c>
      <c r="C56" s="7" t="s">
        <v>122</v>
      </c>
      <c r="D56" s="67">
        <v>1065420.56</v>
      </c>
      <c r="E56" s="67">
        <v>1065420.56</v>
      </c>
      <c r="F56" s="68">
        <v>2130841.12</v>
      </c>
      <c r="G56" s="39" t="s">
        <v>83</v>
      </c>
      <c r="H56" s="39" t="s">
        <v>22</v>
      </c>
      <c r="I56" s="69">
        <v>1</v>
      </c>
      <c r="J56" s="9">
        <v>1</v>
      </c>
      <c r="K56" s="10">
        <v>2130841.12</v>
      </c>
      <c r="L56" s="39" t="s">
        <v>83</v>
      </c>
      <c r="M56" s="39" t="s">
        <v>83</v>
      </c>
      <c r="N56" s="46">
        <v>0.25073863789525513</v>
      </c>
      <c r="O56" s="9">
        <v>0.12536931894762757</v>
      </c>
      <c r="P56" s="10">
        <v>267142.09999999998</v>
      </c>
      <c r="Q56" s="70">
        <v>2130841.12</v>
      </c>
      <c r="R56" s="73">
        <v>267142.09999999998</v>
      </c>
      <c r="S56" s="71">
        <v>2130841.12</v>
      </c>
      <c r="T56" s="165">
        <v>267142.09999999998</v>
      </c>
      <c r="U56" s="71">
        <v>2130841.12</v>
      </c>
      <c r="V56" s="165">
        <v>218871.96</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row>
    <row r="57" spans="1:127" ht="18.75" customHeight="1" x14ac:dyDescent="0.2">
      <c r="A57" s="140" t="s">
        <v>38</v>
      </c>
      <c r="B57" s="6" t="s">
        <v>58</v>
      </c>
      <c r="C57" s="7" t="s">
        <v>65</v>
      </c>
      <c r="D57" s="67">
        <v>1444093.73</v>
      </c>
      <c r="E57" s="67">
        <v>1444093.73</v>
      </c>
      <c r="F57" s="68">
        <v>2888187.46</v>
      </c>
      <c r="G57" s="39" t="s">
        <v>83</v>
      </c>
      <c r="H57" s="39" t="s">
        <v>22</v>
      </c>
      <c r="I57" s="69">
        <v>1</v>
      </c>
      <c r="J57" s="9">
        <v>0.60901005712420064</v>
      </c>
      <c r="K57" s="10">
        <v>1758935.21</v>
      </c>
      <c r="L57" s="39" t="s">
        <v>83</v>
      </c>
      <c r="M57" s="39" t="s">
        <v>83</v>
      </c>
      <c r="N57" s="46">
        <v>0.23784693670818724</v>
      </c>
      <c r="O57" s="9">
        <v>0.11892346835409362</v>
      </c>
      <c r="P57" s="10">
        <v>343473.27</v>
      </c>
      <c r="Q57" s="70">
        <v>1758935.21</v>
      </c>
      <c r="R57" s="73">
        <v>343473.27</v>
      </c>
      <c r="S57" s="71">
        <v>1758935.21</v>
      </c>
      <c r="T57" s="165">
        <v>343473.27</v>
      </c>
      <c r="U57" s="71">
        <v>1736465</v>
      </c>
      <c r="V57" s="165">
        <v>241126.96</v>
      </c>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row>
    <row r="58" spans="1:127" ht="18.75" customHeight="1" x14ac:dyDescent="0.2">
      <c r="A58" s="140" t="s">
        <v>94</v>
      </c>
      <c r="B58" s="6" t="s">
        <v>32</v>
      </c>
      <c r="C58" s="7" t="s">
        <v>130</v>
      </c>
      <c r="D58" s="67">
        <v>3800420.94</v>
      </c>
      <c r="E58" s="67">
        <v>3800420.94</v>
      </c>
      <c r="F58" s="68">
        <v>7600841.8799999999</v>
      </c>
      <c r="G58" s="39" t="s">
        <v>83</v>
      </c>
      <c r="H58" s="39" t="s">
        <v>83</v>
      </c>
      <c r="I58" s="69">
        <v>0.52296267212968262</v>
      </c>
      <c r="J58" s="9">
        <v>0.26148133606484131</v>
      </c>
      <c r="K58" s="10">
        <v>1987478.29</v>
      </c>
      <c r="L58" s="39" t="s">
        <v>83</v>
      </c>
      <c r="M58" s="39" t="s">
        <v>83</v>
      </c>
      <c r="N58" s="46">
        <v>0.23314969683331974</v>
      </c>
      <c r="O58" s="9">
        <v>0.11657484841665987</v>
      </c>
      <c r="P58" s="10">
        <v>886066.99</v>
      </c>
      <c r="Q58" s="70">
        <v>1987478.29</v>
      </c>
      <c r="R58" s="73">
        <v>886066.99</v>
      </c>
      <c r="S58" s="71">
        <v>1987478.29</v>
      </c>
      <c r="T58" s="165">
        <v>886066.99</v>
      </c>
      <c r="U58" s="71">
        <v>1987478.29</v>
      </c>
      <c r="V58" s="165">
        <v>798312.28</v>
      </c>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row>
    <row r="59" spans="1:127" ht="18.75" customHeight="1" x14ac:dyDescent="0.2">
      <c r="A59" s="140" t="s">
        <v>52</v>
      </c>
      <c r="B59" s="6" t="s">
        <v>58</v>
      </c>
      <c r="C59" s="7" t="s">
        <v>179</v>
      </c>
      <c r="D59" s="67">
        <v>574938.51</v>
      </c>
      <c r="E59" s="67">
        <v>574938.51</v>
      </c>
      <c r="F59" s="68">
        <v>1149877.02</v>
      </c>
      <c r="G59" s="39" t="s">
        <v>83</v>
      </c>
      <c r="H59" s="39" t="s">
        <v>22</v>
      </c>
      <c r="I59" s="69">
        <v>1</v>
      </c>
      <c r="J59" s="9">
        <v>1</v>
      </c>
      <c r="K59" s="10">
        <v>1149877.02</v>
      </c>
      <c r="L59" s="39" t="s">
        <v>83</v>
      </c>
      <c r="M59" s="39" t="s">
        <v>83</v>
      </c>
      <c r="N59" s="46">
        <v>0.22800653934278986</v>
      </c>
      <c r="O59" s="9">
        <v>0.11400326967139493</v>
      </c>
      <c r="P59" s="10">
        <v>131089.74</v>
      </c>
      <c r="Q59" s="70">
        <v>1149877.02</v>
      </c>
      <c r="R59" s="73">
        <v>131089.74</v>
      </c>
      <c r="S59" s="71">
        <v>1149877.02</v>
      </c>
      <c r="T59" s="165">
        <v>131089.74</v>
      </c>
      <c r="U59" s="71">
        <v>1149877.02</v>
      </c>
      <c r="V59" s="165">
        <v>131089.74</v>
      </c>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row>
    <row r="60" spans="1:127" ht="18.75" customHeight="1" x14ac:dyDescent="0.2">
      <c r="A60" s="140" t="s">
        <v>152</v>
      </c>
      <c r="B60" s="6" t="s">
        <v>58</v>
      </c>
      <c r="C60" s="7" t="s">
        <v>153</v>
      </c>
      <c r="D60" s="67">
        <v>658280.01</v>
      </c>
      <c r="E60" s="67">
        <v>658280.02</v>
      </c>
      <c r="F60" s="68">
        <v>1316560.03</v>
      </c>
      <c r="G60" s="39" t="s">
        <v>83</v>
      </c>
      <c r="H60" s="39" t="s">
        <v>22</v>
      </c>
      <c r="I60" s="69">
        <v>1</v>
      </c>
      <c r="J60" s="9">
        <v>0.994259600908589</v>
      </c>
      <c r="K60" s="10">
        <v>1309002.45</v>
      </c>
      <c r="L60" s="39" t="s">
        <v>83</v>
      </c>
      <c r="M60" s="39" t="s">
        <v>83</v>
      </c>
      <c r="N60" s="46">
        <v>0.21722192353980185</v>
      </c>
      <c r="O60" s="9">
        <v>0.10861096094494073</v>
      </c>
      <c r="P60" s="10">
        <v>142992.85</v>
      </c>
      <c r="Q60" s="70">
        <v>1309002.45</v>
      </c>
      <c r="R60" s="73">
        <v>142992.85</v>
      </c>
      <c r="S60" s="71">
        <v>1309002.45</v>
      </c>
      <c r="T60" s="165">
        <v>142992.85</v>
      </c>
      <c r="U60" s="71">
        <v>1207512.7</v>
      </c>
      <c r="V60" s="165">
        <v>91661.3</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row>
    <row r="61" spans="1:127" ht="18.75" customHeight="1" x14ac:dyDescent="0.2">
      <c r="A61" s="140" t="s">
        <v>137</v>
      </c>
      <c r="B61" s="6" t="s">
        <v>32</v>
      </c>
      <c r="C61" s="7" t="s">
        <v>138</v>
      </c>
      <c r="D61" s="67">
        <v>2215250.61</v>
      </c>
      <c r="E61" s="67">
        <v>2215250.61</v>
      </c>
      <c r="F61" s="68">
        <v>4430501.22</v>
      </c>
      <c r="G61" s="39" t="s">
        <v>83</v>
      </c>
      <c r="H61" s="39" t="s">
        <v>22</v>
      </c>
      <c r="I61" s="69">
        <v>1</v>
      </c>
      <c r="J61" s="9">
        <v>0.77121729355939561</v>
      </c>
      <c r="K61" s="10">
        <v>3416879.16</v>
      </c>
      <c r="L61" s="39" t="s">
        <v>83</v>
      </c>
      <c r="M61" s="39" t="s">
        <v>83</v>
      </c>
      <c r="N61" s="46">
        <v>0.14742192080922167</v>
      </c>
      <c r="O61" s="9">
        <v>7.3710960404610837E-2</v>
      </c>
      <c r="P61" s="10">
        <v>326576.5</v>
      </c>
      <c r="Q61" s="70">
        <v>3416879.16</v>
      </c>
      <c r="R61" s="73">
        <v>326576.5</v>
      </c>
      <c r="S61" s="71">
        <v>3416879.16</v>
      </c>
      <c r="T61" s="165">
        <v>326576.5</v>
      </c>
      <c r="U61" s="71">
        <v>3380111.43</v>
      </c>
      <c r="V61" s="165">
        <v>30000</v>
      </c>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row>
    <row r="62" spans="1:127" ht="18.75" customHeight="1" x14ac:dyDescent="0.2">
      <c r="A62" s="140" t="s">
        <v>133</v>
      </c>
      <c r="B62" s="6" t="s">
        <v>58</v>
      </c>
      <c r="C62" s="7" t="s">
        <v>134</v>
      </c>
      <c r="D62" s="67">
        <v>1865341.41</v>
      </c>
      <c r="E62" s="67">
        <v>1865341.4200000002</v>
      </c>
      <c r="F62" s="68">
        <v>3730682.83</v>
      </c>
      <c r="G62" s="39" t="s">
        <v>83</v>
      </c>
      <c r="H62" s="39" t="s">
        <v>22</v>
      </c>
      <c r="I62" s="69">
        <v>1</v>
      </c>
      <c r="J62" s="9">
        <v>0.50008041289320748</v>
      </c>
      <c r="K62" s="10">
        <v>1865641.41</v>
      </c>
      <c r="L62" s="39" t="s">
        <v>83</v>
      </c>
      <c r="M62" s="39" t="s">
        <v>83</v>
      </c>
      <c r="N62" s="46">
        <v>0.14562503600882371</v>
      </c>
      <c r="O62" s="9">
        <v>7.2812517809239752E-2</v>
      </c>
      <c r="P62" s="10">
        <v>271640.40999999997</v>
      </c>
      <c r="Q62" s="70">
        <v>1865641.41</v>
      </c>
      <c r="R62" s="73">
        <v>271640.40999999997</v>
      </c>
      <c r="S62" s="71">
        <v>1865641.41</v>
      </c>
      <c r="T62" s="165">
        <v>271640.40999999997</v>
      </c>
      <c r="U62" s="71">
        <v>1865341.42</v>
      </c>
      <c r="V62" s="165">
        <v>48917.35</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row>
    <row r="63" spans="1:127" ht="18.75" customHeight="1" x14ac:dyDescent="0.2">
      <c r="A63" s="140" t="s">
        <v>40</v>
      </c>
      <c r="B63" s="6" t="s">
        <v>32</v>
      </c>
      <c r="C63" s="7" t="s">
        <v>41</v>
      </c>
      <c r="D63" s="67">
        <v>1069221.94</v>
      </c>
      <c r="E63" s="67">
        <v>1069221.94</v>
      </c>
      <c r="F63" s="68">
        <v>2138443.88</v>
      </c>
      <c r="G63" s="39" t="s">
        <v>83</v>
      </c>
      <c r="H63" s="39" t="s">
        <v>22</v>
      </c>
      <c r="I63" s="69">
        <v>1</v>
      </c>
      <c r="J63" s="9">
        <v>0.79331501558974749</v>
      </c>
      <c r="K63" s="10">
        <v>1696459.64</v>
      </c>
      <c r="L63" s="39" t="s">
        <v>83</v>
      </c>
      <c r="M63" s="39" t="s">
        <v>83</v>
      </c>
      <c r="N63" s="46">
        <v>0.11780160440778087</v>
      </c>
      <c r="O63" s="9">
        <v>5.8900802203890434E-2</v>
      </c>
      <c r="P63" s="10">
        <v>125956.06</v>
      </c>
      <c r="Q63" s="70">
        <v>1696459.64</v>
      </c>
      <c r="R63" s="73">
        <v>125956.06</v>
      </c>
      <c r="S63" s="71">
        <v>1696459.64</v>
      </c>
      <c r="T63" s="165">
        <v>125956.06</v>
      </c>
      <c r="U63" s="71">
        <v>1696459.64</v>
      </c>
      <c r="V63" s="165">
        <v>106980.87</v>
      </c>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row>
    <row r="64" spans="1:127" ht="18.75" customHeight="1" x14ac:dyDescent="0.2">
      <c r="A64" s="140" t="s">
        <v>106</v>
      </c>
      <c r="B64" s="6" t="s">
        <v>32</v>
      </c>
      <c r="C64" s="7" t="s">
        <v>159</v>
      </c>
      <c r="D64" s="72">
        <v>6594221.6200000001</v>
      </c>
      <c r="E64" s="72">
        <v>6594221.6299999999</v>
      </c>
      <c r="F64" s="68">
        <v>13188443.25</v>
      </c>
      <c r="G64" s="39" t="s">
        <v>83</v>
      </c>
      <c r="H64" s="39" t="s">
        <v>22</v>
      </c>
      <c r="I64" s="69">
        <v>1</v>
      </c>
      <c r="J64" s="9">
        <v>0.90142885135438555</v>
      </c>
      <c r="K64" s="10">
        <v>11888443.25</v>
      </c>
      <c r="L64" s="39" t="s">
        <v>83</v>
      </c>
      <c r="M64" s="39" t="s">
        <v>83</v>
      </c>
      <c r="N64" s="46">
        <v>7.5228025169102528E-2</v>
      </c>
      <c r="O64" s="9">
        <v>3.7614012556030828E-2</v>
      </c>
      <c r="P64" s="10">
        <v>496070.27</v>
      </c>
      <c r="Q64" s="70">
        <v>11888443.25</v>
      </c>
      <c r="R64" s="73">
        <v>496070.27</v>
      </c>
      <c r="S64" s="71">
        <v>11888443.25</v>
      </c>
      <c r="T64" s="165">
        <v>496070.27</v>
      </c>
      <c r="U64" s="71">
        <v>8459624.7200000007</v>
      </c>
      <c r="V64" s="165">
        <v>486832.28</v>
      </c>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row>
    <row r="65" spans="1:127" ht="18.75" customHeight="1" x14ac:dyDescent="0.2">
      <c r="A65" s="140" t="s">
        <v>25</v>
      </c>
      <c r="B65" s="6" t="s">
        <v>58</v>
      </c>
      <c r="C65" s="7" t="s">
        <v>140</v>
      </c>
      <c r="D65" s="67">
        <v>5785552.6100000003</v>
      </c>
      <c r="E65" s="67">
        <v>5785552.6200000001</v>
      </c>
      <c r="F65" s="68">
        <v>11571105.23</v>
      </c>
      <c r="G65" s="39" t="s">
        <v>83</v>
      </c>
      <c r="H65" s="39" t="s">
        <v>83</v>
      </c>
      <c r="I65" s="69">
        <v>0.10392403985070667</v>
      </c>
      <c r="J65" s="9">
        <v>5.196201988044663E-2</v>
      </c>
      <c r="K65" s="10">
        <v>601258</v>
      </c>
      <c r="L65" s="39" t="s">
        <v>83</v>
      </c>
      <c r="M65" s="39" t="s">
        <v>83</v>
      </c>
      <c r="N65" s="46">
        <v>3.8526670661456479E-2</v>
      </c>
      <c r="O65" s="9">
        <v>1.9263335314080449E-2</v>
      </c>
      <c r="P65" s="10">
        <v>222898.08</v>
      </c>
      <c r="Q65" s="70">
        <v>601258</v>
      </c>
      <c r="R65" s="73">
        <v>222898.08</v>
      </c>
      <c r="S65" s="71">
        <v>601258</v>
      </c>
      <c r="T65" s="165">
        <v>222898.08</v>
      </c>
      <c r="U65" s="71">
        <v>601258</v>
      </c>
      <c r="V65" s="165">
        <v>191838.13</v>
      </c>
    </row>
    <row r="66" spans="1:127" ht="18.75" customHeight="1" x14ac:dyDescent="0.2">
      <c r="A66" s="140" t="s">
        <v>118</v>
      </c>
      <c r="B66" s="6" t="s">
        <v>32</v>
      </c>
      <c r="C66" s="7" t="s">
        <v>132</v>
      </c>
      <c r="D66" s="67">
        <v>2203951.7000000002</v>
      </c>
      <c r="E66" s="67">
        <v>2203951.71</v>
      </c>
      <c r="F66" s="68">
        <v>4407903.41</v>
      </c>
      <c r="G66" s="39" t="s">
        <v>83</v>
      </c>
      <c r="H66" s="39" t="s">
        <v>83</v>
      </c>
      <c r="I66" s="69">
        <v>7.0862088311644936E-2</v>
      </c>
      <c r="J66" s="9">
        <v>3.5431044075441752E-2</v>
      </c>
      <c r="K66" s="10">
        <v>156176.62</v>
      </c>
      <c r="L66" s="39" t="s">
        <v>83</v>
      </c>
      <c r="M66" s="39" t="s">
        <v>83</v>
      </c>
      <c r="N66" s="46">
        <v>2.260226936915178E-2</v>
      </c>
      <c r="O66" s="9">
        <v>1.1301134658937546E-2</v>
      </c>
      <c r="P66" s="10">
        <v>49814.31</v>
      </c>
      <c r="Q66" s="70">
        <v>156176.62</v>
      </c>
      <c r="R66" s="73">
        <v>49814.31</v>
      </c>
      <c r="S66" s="71">
        <v>156176.62</v>
      </c>
      <c r="T66" s="165">
        <v>49814.31</v>
      </c>
      <c r="U66" s="71">
        <v>156176.62</v>
      </c>
      <c r="V66" s="165">
        <v>38459.33</v>
      </c>
      <c r="W66" s="7"/>
    </row>
    <row r="67" spans="1:127" ht="18.75" customHeight="1" x14ac:dyDescent="0.2">
      <c r="A67" s="140" t="s">
        <v>118</v>
      </c>
      <c r="B67" s="6" t="s">
        <v>58</v>
      </c>
      <c r="C67" s="7" t="s">
        <v>157</v>
      </c>
      <c r="D67" s="67">
        <v>2067783.19</v>
      </c>
      <c r="E67" s="67">
        <v>2067783.2000000002</v>
      </c>
      <c r="F67" s="68">
        <v>4135566.39</v>
      </c>
      <c r="G67" s="39" t="s">
        <v>83</v>
      </c>
      <c r="H67" s="39" t="s">
        <v>22</v>
      </c>
      <c r="I67" s="69">
        <v>1</v>
      </c>
      <c r="J67" s="9">
        <v>0.76041453901070122</v>
      </c>
      <c r="K67" s="10">
        <v>3144744.81</v>
      </c>
      <c r="L67" s="39" t="s">
        <v>83</v>
      </c>
      <c r="M67" s="39" t="s">
        <v>83</v>
      </c>
      <c r="N67" s="46">
        <v>1.741969379294548E-2</v>
      </c>
      <c r="O67" s="9">
        <v>8.7098468754119064E-3</v>
      </c>
      <c r="P67" s="10">
        <v>36020.15</v>
      </c>
      <c r="Q67" s="70">
        <v>3144744.81</v>
      </c>
      <c r="R67" s="73">
        <v>36020.15</v>
      </c>
      <c r="S67" s="71">
        <v>3144744.81</v>
      </c>
      <c r="T67" s="165">
        <v>36020.15</v>
      </c>
      <c r="U67" s="71">
        <v>1044744.81</v>
      </c>
      <c r="V67" s="165">
        <v>33757.9</v>
      </c>
      <c r="W67" s="7"/>
    </row>
    <row r="68" spans="1:127" ht="18.75" customHeight="1" x14ac:dyDescent="0.2">
      <c r="A68" s="140" t="s">
        <v>66</v>
      </c>
      <c r="B68" s="6" t="s">
        <v>58</v>
      </c>
      <c r="C68" s="7" t="s">
        <v>67</v>
      </c>
      <c r="D68" s="67">
        <v>533158.81000000006</v>
      </c>
      <c r="E68" s="67">
        <v>533158.81999999983</v>
      </c>
      <c r="F68" s="68">
        <v>1066317.6299999999</v>
      </c>
      <c r="G68" s="39" t="s">
        <v>83</v>
      </c>
      <c r="H68" s="39" t="s">
        <v>22</v>
      </c>
      <c r="I68" s="69">
        <v>1</v>
      </c>
      <c r="J68" s="9">
        <v>1</v>
      </c>
      <c r="K68" s="10">
        <v>1066317.6299999999</v>
      </c>
      <c r="L68" s="39" t="s">
        <v>83</v>
      </c>
      <c r="M68" s="39" t="s">
        <v>83</v>
      </c>
      <c r="N68" s="46">
        <v>1.3338295957258963E-2</v>
      </c>
      <c r="O68" s="9">
        <v>6.6691479160857553E-3</v>
      </c>
      <c r="P68" s="10">
        <v>7111.43</v>
      </c>
      <c r="Q68" s="70">
        <v>1066317.6299999999</v>
      </c>
      <c r="R68" s="73">
        <v>7111.43</v>
      </c>
      <c r="S68" s="71">
        <v>1066317.6299999999</v>
      </c>
      <c r="T68" s="165">
        <v>7111.43</v>
      </c>
      <c r="U68" s="71">
        <v>1066317.6299999999</v>
      </c>
      <c r="V68" s="165">
        <v>7032.33</v>
      </c>
    </row>
    <row r="69" spans="1:127" ht="18.75" customHeight="1" x14ac:dyDescent="0.2">
      <c r="A69" s="140" t="s">
        <v>164</v>
      </c>
      <c r="B69" s="6" t="s">
        <v>32</v>
      </c>
      <c r="C69" s="7" t="s">
        <v>165</v>
      </c>
      <c r="D69" s="67">
        <v>1361647.7</v>
      </c>
      <c r="E69" s="67">
        <v>1361647.7</v>
      </c>
      <c r="F69" s="68">
        <v>2723295.4</v>
      </c>
      <c r="G69" s="39" t="s">
        <v>83</v>
      </c>
      <c r="H69" s="39" t="s">
        <v>83</v>
      </c>
      <c r="I69" s="69">
        <v>0.1400000014688087</v>
      </c>
      <c r="J69" s="9">
        <v>7.000000073440435E-2</v>
      </c>
      <c r="K69" s="10">
        <v>190630.68</v>
      </c>
      <c r="L69" s="39" t="s">
        <v>83</v>
      </c>
      <c r="M69" s="39" t="s">
        <v>83</v>
      </c>
      <c r="N69" s="46">
        <v>1.4321766195470385E-3</v>
      </c>
      <c r="O69" s="207">
        <v>7.1608830977351926E-4</v>
      </c>
      <c r="P69" s="10">
        <v>1950.12</v>
      </c>
      <c r="Q69" s="70">
        <v>190630.68</v>
      </c>
      <c r="R69" s="73">
        <v>1950.12</v>
      </c>
      <c r="S69" s="71">
        <v>190630.68</v>
      </c>
      <c r="T69" s="165">
        <v>1950.12</v>
      </c>
      <c r="U69" s="71">
        <v>190630.68</v>
      </c>
      <c r="V69" s="165">
        <v>1950.12</v>
      </c>
      <c r="W69" s="7"/>
    </row>
    <row r="70" spans="1:127" ht="18.75" customHeight="1" x14ac:dyDescent="0.2">
      <c r="A70" s="140" t="s">
        <v>94</v>
      </c>
      <c r="B70" s="6" t="s">
        <v>20</v>
      </c>
      <c r="C70" s="7" t="s">
        <v>204</v>
      </c>
      <c r="D70" s="67">
        <v>2546477.73</v>
      </c>
      <c r="E70" s="67">
        <v>2546477.7399999998</v>
      </c>
      <c r="F70" s="68">
        <v>5092955.47</v>
      </c>
      <c r="G70" s="39" t="s">
        <v>83</v>
      </c>
      <c r="H70" s="39" t="s">
        <v>22</v>
      </c>
      <c r="I70" s="69">
        <v>1</v>
      </c>
      <c r="J70" s="9">
        <v>1</v>
      </c>
      <c r="K70" s="10">
        <v>5092955.47</v>
      </c>
      <c r="L70" s="39" t="s">
        <v>83</v>
      </c>
      <c r="M70" s="39" t="s">
        <v>83</v>
      </c>
      <c r="N70" s="46">
        <v>0</v>
      </c>
      <c r="O70" s="9">
        <v>0</v>
      </c>
      <c r="P70" s="10">
        <v>0</v>
      </c>
      <c r="Q70" s="70">
        <v>5092955.47</v>
      </c>
      <c r="R70" s="73">
        <v>0</v>
      </c>
      <c r="S70" s="71">
        <v>5092955.47</v>
      </c>
      <c r="T70" s="165">
        <v>0</v>
      </c>
      <c r="U70" s="71">
        <v>5092955.47</v>
      </c>
      <c r="V70" s="165">
        <v>70458</v>
      </c>
    </row>
    <row r="71" spans="1:127" ht="18.75" customHeight="1" x14ac:dyDescent="0.2">
      <c r="A71" s="140" t="s">
        <v>115</v>
      </c>
      <c r="B71" s="6" t="s">
        <v>32</v>
      </c>
      <c r="C71" s="7" t="s">
        <v>156</v>
      </c>
      <c r="D71" s="67">
        <v>317644.06</v>
      </c>
      <c r="E71" s="67">
        <v>317644.06</v>
      </c>
      <c r="F71" s="68">
        <v>635288.12</v>
      </c>
      <c r="G71" s="39" t="s">
        <v>83</v>
      </c>
      <c r="H71" s="39" t="s">
        <v>22</v>
      </c>
      <c r="I71" s="69">
        <v>1</v>
      </c>
      <c r="J71" s="9">
        <v>1</v>
      </c>
      <c r="K71" s="10">
        <v>635288.12</v>
      </c>
      <c r="L71" s="39" t="s">
        <v>83</v>
      </c>
      <c r="M71" s="39" t="s">
        <v>83</v>
      </c>
      <c r="N71" s="46">
        <v>0</v>
      </c>
      <c r="O71" s="9">
        <v>0</v>
      </c>
      <c r="P71" s="10">
        <v>0</v>
      </c>
      <c r="Q71" s="70">
        <v>635288.12</v>
      </c>
      <c r="R71" s="73">
        <v>0</v>
      </c>
      <c r="S71" s="71">
        <v>635288.12</v>
      </c>
      <c r="T71" s="165">
        <v>0</v>
      </c>
      <c r="U71" s="71">
        <v>635288.12</v>
      </c>
      <c r="V71" s="165">
        <v>0</v>
      </c>
      <c r="W71" s="7"/>
    </row>
    <row r="72" spans="1:127" ht="18.75" customHeight="1" x14ac:dyDescent="0.2">
      <c r="A72" s="140" t="s">
        <v>135</v>
      </c>
      <c r="B72" s="6" t="s">
        <v>32</v>
      </c>
      <c r="C72" s="7" t="s">
        <v>158</v>
      </c>
      <c r="D72" s="67">
        <v>225313.52</v>
      </c>
      <c r="E72" s="67">
        <v>225313.52</v>
      </c>
      <c r="F72" s="68">
        <v>450627.04</v>
      </c>
      <c r="G72" s="39" t="s">
        <v>83</v>
      </c>
      <c r="H72" s="39" t="s">
        <v>22</v>
      </c>
      <c r="I72" s="69">
        <v>1</v>
      </c>
      <c r="J72" s="9">
        <v>1</v>
      </c>
      <c r="K72" s="10">
        <v>450627.04</v>
      </c>
      <c r="L72" s="39" t="s">
        <v>83</v>
      </c>
      <c r="M72" s="39" t="s">
        <v>83</v>
      </c>
      <c r="N72" s="46">
        <v>0</v>
      </c>
      <c r="O72" s="9">
        <v>0</v>
      </c>
      <c r="P72" s="10">
        <v>0</v>
      </c>
      <c r="Q72" s="70">
        <v>450627.04</v>
      </c>
      <c r="R72" s="73">
        <v>0</v>
      </c>
      <c r="S72" s="71" t="s">
        <v>27</v>
      </c>
      <c r="T72" s="165" t="s">
        <v>27</v>
      </c>
      <c r="U72" s="71">
        <v>450627.04</v>
      </c>
      <c r="V72" s="165">
        <v>0</v>
      </c>
      <c r="W72" s="7"/>
    </row>
    <row r="73" spans="1:127" ht="18.75" customHeight="1" x14ac:dyDescent="0.2">
      <c r="A73" s="140" t="s">
        <v>46</v>
      </c>
      <c r="B73" s="6" t="s">
        <v>32</v>
      </c>
      <c r="C73" s="7" t="s">
        <v>47</v>
      </c>
      <c r="D73" s="67">
        <v>966164.4</v>
      </c>
      <c r="E73" s="67">
        <v>966164.41</v>
      </c>
      <c r="F73" s="68">
        <v>1932328.81</v>
      </c>
      <c r="G73" s="39" t="s">
        <v>83</v>
      </c>
      <c r="H73" s="39" t="s">
        <v>22</v>
      </c>
      <c r="I73" s="69">
        <v>1</v>
      </c>
      <c r="J73" s="9">
        <v>1</v>
      </c>
      <c r="K73" s="10">
        <v>1932328.81</v>
      </c>
      <c r="L73" s="39" t="s">
        <v>83</v>
      </c>
      <c r="M73" s="39" t="s">
        <v>83</v>
      </c>
      <c r="N73" s="46">
        <v>0</v>
      </c>
      <c r="O73" s="9">
        <v>0</v>
      </c>
      <c r="P73" s="10">
        <v>0</v>
      </c>
      <c r="Q73" s="70">
        <v>1932328.81</v>
      </c>
      <c r="R73" s="73">
        <v>0</v>
      </c>
      <c r="S73" s="71">
        <v>1932328.81</v>
      </c>
      <c r="T73" s="165">
        <v>0</v>
      </c>
      <c r="U73" s="71">
        <v>0</v>
      </c>
      <c r="V73" s="165">
        <v>0</v>
      </c>
      <c r="W73" s="7"/>
    </row>
    <row r="74" spans="1:127" ht="18.75" customHeight="1" x14ac:dyDescent="0.2">
      <c r="A74" s="140" t="s">
        <v>19</v>
      </c>
      <c r="B74" s="6" t="s">
        <v>58</v>
      </c>
      <c r="C74" s="7" t="s">
        <v>97</v>
      </c>
      <c r="D74" s="67">
        <v>999594.83</v>
      </c>
      <c r="E74" s="67">
        <v>999594.83</v>
      </c>
      <c r="F74" s="68">
        <v>1999189.66</v>
      </c>
      <c r="G74" s="39" t="s">
        <v>83</v>
      </c>
      <c r="H74" s="39" t="s">
        <v>22</v>
      </c>
      <c r="I74" s="69">
        <v>1</v>
      </c>
      <c r="J74" s="9">
        <v>1</v>
      </c>
      <c r="K74" s="10">
        <v>1999189.66</v>
      </c>
      <c r="L74" s="39" t="s">
        <v>83</v>
      </c>
      <c r="M74" s="39" t="s">
        <v>83</v>
      </c>
      <c r="N74" s="46">
        <v>0</v>
      </c>
      <c r="O74" s="9">
        <v>0</v>
      </c>
      <c r="P74" s="10">
        <v>0</v>
      </c>
      <c r="Q74" s="70">
        <v>1999189.66</v>
      </c>
      <c r="R74" s="73">
        <v>0</v>
      </c>
      <c r="S74" s="71" t="s">
        <v>27</v>
      </c>
      <c r="T74" s="165" t="s">
        <v>27</v>
      </c>
      <c r="U74" s="71" t="s">
        <v>27</v>
      </c>
      <c r="V74" s="165" t="s">
        <v>27</v>
      </c>
      <c r="W74" s="7"/>
    </row>
    <row r="75" spans="1:127" ht="18.75" customHeight="1" x14ac:dyDescent="0.2">
      <c r="A75" s="140" t="s">
        <v>135</v>
      </c>
      <c r="B75" s="6" t="s">
        <v>58</v>
      </c>
      <c r="C75" s="7" t="s">
        <v>136</v>
      </c>
      <c r="D75" s="67">
        <v>211392.79</v>
      </c>
      <c r="E75" s="67">
        <v>211392.80000000002</v>
      </c>
      <c r="F75" s="68">
        <v>422785.59</v>
      </c>
      <c r="G75" s="39" t="s">
        <v>83</v>
      </c>
      <c r="H75" s="39" t="s">
        <v>22</v>
      </c>
      <c r="I75" s="69">
        <v>1</v>
      </c>
      <c r="J75" s="9">
        <v>1</v>
      </c>
      <c r="K75" s="10">
        <v>422785.59</v>
      </c>
      <c r="L75" s="39" t="s">
        <v>83</v>
      </c>
      <c r="M75" s="39" t="s">
        <v>83</v>
      </c>
      <c r="N75" s="46">
        <v>0</v>
      </c>
      <c r="O75" s="9">
        <v>0</v>
      </c>
      <c r="P75" s="10">
        <v>0</v>
      </c>
      <c r="Q75" s="70">
        <v>422785.59</v>
      </c>
      <c r="R75" s="73">
        <v>0</v>
      </c>
      <c r="S75" s="71" t="s">
        <v>27</v>
      </c>
      <c r="T75" s="165" t="s">
        <v>27</v>
      </c>
      <c r="U75" s="71">
        <v>422785.59</v>
      </c>
      <c r="V75" s="165">
        <v>0</v>
      </c>
      <c r="W75" s="7"/>
    </row>
    <row r="76" spans="1:127" ht="18.75" customHeight="1" x14ac:dyDescent="0.2">
      <c r="A76" s="140" t="s">
        <v>84</v>
      </c>
      <c r="B76" s="218" t="s">
        <v>58</v>
      </c>
      <c r="C76" s="219" t="s">
        <v>80</v>
      </c>
      <c r="D76" s="290">
        <v>438375.02</v>
      </c>
      <c r="E76" s="290">
        <v>438375.03</v>
      </c>
      <c r="F76" s="74">
        <v>876750.05</v>
      </c>
      <c r="G76" s="245" t="s">
        <v>83</v>
      </c>
      <c r="H76" s="245" t="s">
        <v>22</v>
      </c>
      <c r="I76" s="263">
        <v>1</v>
      </c>
      <c r="J76" s="220">
        <v>1</v>
      </c>
      <c r="K76" s="10">
        <v>876750.05</v>
      </c>
      <c r="L76" s="245" t="s">
        <v>83</v>
      </c>
      <c r="M76" s="245" t="s">
        <v>83</v>
      </c>
      <c r="N76" s="264">
        <v>0</v>
      </c>
      <c r="O76" s="220">
        <v>0</v>
      </c>
      <c r="P76" s="10">
        <v>0</v>
      </c>
      <c r="Q76" s="70">
        <v>876750.05</v>
      </c>
      <c r="R76" s="265">
        <v>0</v>
      </c>
      <c r="S76" s="71">
        <v>876750.05</v>
      </c>
      <c r="T76" s="165">
        <v>0</v>
      </c>
      <c r="U76" s="71">
        <v>876750.05</v>
      </c>
      <c r="V76" s="165">
        <v>0</v>
      </c>
    </row>
    <row r="77" spans="1:127" ht="18.75" customHeight="1" x14ac:dyDescent="0.2">
      <c r="A77" s="140" t="s">
        <v>50</v>
      </c>
      <c r="B77" s="6" t="s">
        <v>58</v>
      </c>
      <c r="C77" s="7" t="s">
        <v>98</v>
      </c>
      <c r="D77" s="67">
        <v>735197.94</v>
      </c>
      <c r="E77" s="67">
        <v>735197.95</v>
      </c>
      <c r="F77" s="68">
        <v>1470395.89</v>
      </c>
      <c r="G77" s="39" t="s">
        <v>83</v>
      </c>
      <c r="H77" s="39" t="s">
        <v>22</v>
      </c>
      <c r="I77" s="69">
        <v>1</v>
      </c>
      <c r="J77" s="9">
        <v>0.59419596174197697</v>
      </c>
      <c r="K77" s="10">
        <v>873703.3</v>
      </c>
      <c r="L77" s="39" t="s">
        <v>83</v>
      </c>
      <c r="M77" s="39" t="s">
        <v>83</v>
      </c>
      <c r="N77" s="46">
        <v>0</v>
      </c>
      <c r="O77" s="9">
        <v>0</v>
      </c>
      <c r="P77" s="10">
        <v>0</v>
      </c>
      <c r="Q77" s="70">
        <v>873703.3</v>
      </c>
      <c r="R77" s="73">
        <v>0</v>
      </c>
      <c r="S77" s="71">
        <v>873703.3</v>
      </c>
      <c r="T77" s="165">
        <v>0</v>
      </c>
      <c r="U77" s="71">
        <v>873703.3</v>
      </c>
      <c r="V77" s="165">
        <v>0</v>
      </c>
      <c r="W77" s="7"/>
    </row>
    <row r="78" spans="1:127" ht="18.75" customHeight="1" x14ac:dyDescent="0.2">
      <c r="A78" s="140" t="s">
        <v>71</v>
      </c>
      <c r="B78" s="6" t="s">
        <v>58</v>
      </c>
      <c r="C78" s="7" t="s">
        <v>72</v>
      </c>
      <c r="D78" s="67">
        <v>308670.89</v>
      </c>
      <c r="E78" s="67">
        <v>308670.90000000002</v>
      </c>
      <c r="F78" s="68">
        <v>617341.79</v>
      </c>
      <c r="G78" s="39" t="s">
        <v>83</v>
      </c>
      <c r="H78" s="39" t="s">
        <v>22</v>
      </c>
      <c r="I78" s="69">
        <v>0.77602717898017526</v>
      </c>
      <c r="J78" s="9">
        <v>0.3880135832048564</v>
      </c>
      <c r="K78" s="10">
        <v>239537</v>
      </c>
      <c r="L78" s="39" t="s">
        <v>83</v>
      </c>
      <c r="M78" s="39" t="s">
        <v>83</v>
      </c>
      <c r="N78" s="46">
        <v>0</v>
      </c>
      <c r="O78" s="9">
        <v>0</v>
      </c>
      <c r="P78" s="10">
        <v>0</v>
      </c>
      <c r="Q78" s="70">
        <v>239537</v>
      </c>
      <c r="R78" s="73">
        <v>0</v>
      </c>
      <c r="S78" s="71">
        <v>239537</v>
      </c>
      <c r="T78" s="165">
        <v>0</v>
      </c>
      <c r="U78" s="71">
        <v>239537</v>
      </c>
      <c r="V78" s="165">
        <v>0</v>
      </c>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row>
    <row r="79" spans="1:127" ht="18.75" customHeight="1" x14ac:dyDescent="0.2">
      <c r="A79" s="140" t="s">
        <v>166</v>
      </c>
      <c r="B79" s="6" t="s">
        <v>32</v>
      </c>
      <c r="C79" s="7" t="s">
        <v>167</v>
      </c>
      <c r="D79" s="167">
        <v>180350.7</v>
      </c>
      <c r="E79" s="167">
        <v>180350.7</v>
      </c>
      <c r="F79" s="68">
        <v>360701.4</v>
      </c>
      <c r="G79" s="39" t="s">
        <v>83</v>
      </c>
      <c r="H79" s="39" t="s">
        <v>83</v>
      </c>
      <c r="I79" s="69">
        <v>0.14000001108950505</v>
      </c>
      <c r="J79" s="9">
        <v>7.0000005544752525E-2</v>
      </c>
      <c r="K79" s="10">
        <v>25249.1</v>
      </c>
      <c r="L79" s="39" t="s">
        <v>83</v>
      </c>
      <c r="M79" s="39" t="s">
        <v>83</v>
      </c>
      <c r="N79" s="46">
        <v>0</v>
      </c>
      <c r="O79" s="9">
        <v>0</v>
      </c>
      <c r="P79" s="10">
        <v>0</v>
      </c>
      <c r="Q79" s="70">
        <v>25249.1</v>
      </c>
      <c r="R79" s="73">
        <v>0</v>
      </c>
      <c r="S79" s="71">
        <v>25249.1</v>
      </c>
      <c r="T79" s="165">
        <v>0</v>
      </c>
      <c r="U79" s="71">
        <v>25249.1</v>
      </c>
      <c r="V79" s="165">
        <v>0</v>
      </c>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row>
    <row r="80" spans="1:127" ht="18.75" customHeight="1" x14ac:dyDescent="0.2">
      <c r="A80" s="140" t="s">
        <v>118</v>
      </c>
      <c r="B80" s="6" t="s">
        <v>20</v>
      </c>
      <c r="C80" s="1" t="s">
        <v>119</v>
      </c>
      <c r="D80" s="67">
        <v>4430283.4000000004</v>
      </c>
      <c r="E80" s="67">
        <v>4430283.4000000004</v>
      </c>
      <c r="F80" s="68">
        <v>8860566.8000000007</v>
      </c>
      <c r="G80" s="39" t="s">
        <v>83</v>
      </c>
      <c r="H80" s="39" t="s">
        <v>83</v>
      </c>
      <c r="I80" s="69">
        <v>0</v>
      </c>
      <c r="J80" s="9">
        <v>0</v>
      </c>
      <c r="K80" s="10">
        <v>0</v>
      </c>
      <c r="L80" s="39" t="s">
        <v>83</v>
      </c>
      <c r="M80" s="39" t="s">
        <v>83</v>
      </c>
      <c r="N80" s="46">
        <v>0</v>
      </c>
      <c r="O80" s="9">
        <v>0</v>
      </c>
      <c r="P80" s="10">
        <v>0</v>
      </c>
      <c r="Q80" s="70">
        <v>0</v>
      </c>
      <c r="R80" s="73">
        <v>0</v>
      </c>
      <c r="S80" s="71">
        <v>0</v>
      </c>
      <c r="T80" s="165">
        <v>0</v>
      </c>
      <c r="U80" s="71">
        <v>0</v>
      </c>
      <c r="V80" s="165">
        <v>0</v>
      </c>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row>
    <row r="81" spans="1:127" ht="18.75" customHeight="1" thickBot="1" x14ac:dyDescent="0.25">
      <c r="A81" s="144" t="s">
        <v>110</v>
      </c>
      <c r="B81" s="145" t="s">
        <v>58</v>
      </c>
      <c r="C81" s="168" t="s">
        <v>111</v>
      </c>
      <c r="D81" s="169">
        <v>2987380.34</v>
      </c>
      <c r="E81" s="169">
        <v>2987380.3500000006</v>
      </c>
      <c r="F81" s="170">
        <v>5974760.6900000004</v>
      </c>
      <c r="G81" s="153" t="s">
        <v>83</v>
      </c>
      <c r="H81" s="153" t="s">
        <v>83</v>
      </c>
      <c r="I81" s="171">
        <v>0</v>
      </c>
      <c r="J81" s="151">
        <v>0</v>
      </c>
      <c r="K81" s="152">
        <v>0</v>
      </c>
      <c r="L81" s="153" t="s">
        <v>83</v>
      </c>
      <c r="M81" s="153" t="s">
        <v>83</v>
      </c>
      <c r="N81" s="150">
        <v>0</v>
      </c>
      <c r="O81" s="151">
        <v>0</v>
      </c>
      <c r="P81" s="152">
        <v>0</v>
      </c>
      <c r="Q81" s="172">
        <v>0</v>
      </c>
      <c r="R81" s="173">
        <v>0</v>
      </c>
      <c r="S81" s="174">
        <v>0</v>
      </c>
      <c r="T81" s="175">
        <v>0</v>
      </c>
      <c r="U81" s="174">
        <v>0</v>
      </c>
      <c r="V81" s="175">
        <v>0</v>
      </c>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row>
    <row r="82" spans="1:127" s="22" customFormat="1" ht="15" x14ac:dyDescent="0.25">
      <c r="A82" s="17" t="s">
        <v>171</v>
      </c>
      <c r="B82" s="17"/>
      <c r="C82" s="18"/>
      <c r="D82" s="75">
        <f>SUM(D$7:D81)</f>
        <v>379999999.82999992</v>
      </c>
      <c r="E82" s="75">
        <f>SUM(E$7:E81)</f>
        <v>380000000.16999984</v>
      </c>
      <c r="F82" s="75">
        <f>SUM(F$7:F81)</f>
        <v>759999999.99999988</v>
      </c>
      <c r="G82" s="20" t="str">
        <f>COUNTIF(G$7:G81,"Yes")&amp;" Yes"</f>
        <v>37 Yes</v>
      </c>
      <c r="H82" s="20" t="str">
        <f>COUNTIF(H$7:H81,"Yes")&amp;" Yes"</f>
        <v>68 Yes</v>
      </c>
      <c r="I82" s="278"/>
      <c r="J82" s="277"/>
      <c r="K82" s="75">
        <f>SUM(K$7:K81)</f>
        <v>666103452.07000017</v>
      </c>
      <c r="L82" s="20" t="str">
        <f>COUNTIF(L$7:L81,"Yes")&amp;" Yes"</f>
        <v>0 Yes</v>
      </c>
      <c r="M82" s="20" t="str">
        <f>COUNTIF(M$7:M81,"Yes")&amp;" Yes"</f>
        <v>37 Yes</v>
      </c>
      <c r="N82" s="277"/>
      <c r="O82" s="277"/>
      <c r="P82" s="75">
        <f>SUM(P$7:P81)</f>
        <v>390906304.26000005</v>
      </c>
      <c r="Q82" s="75">
        <f>SUM(Q$7:Q81)</f>
        <v>666103452.07000017</v>
      </c>
      <c r="R82" s="75">
        <f>SUM(R$7:R81)</f>
        <v>390906304.26000005</v>
      </c>
      <c r="S82" s="75">
        <f>SUM(S$7:S81)</f>
        <v>660662009.68000019</v>
      </c>
      <c r="T82" s="75">
        <f>SUM(T$7:T81)</f>
        <v>390007120.95000005</v>
      </c>
      <c r="U82" s="75">
        <f>SUM(U$7:U81)</f>
        <v>648219787.16000009</v>
      </c>
      <c r="V82" s="75">
        <f>SUM(V$7:V81)</f>
        <v>344775436.13999999</v>
      </c>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row>
    <row r="83" spans="1:127" x14ac:dyDescent="0.2">
      <c r="A83" s="45"/>
      <c r="B83" s="23"/>
      <c r="C83" s="23"/>
      <c r="D83" s="25">
        <f>D82/760000000</f>
        <v>0.49999999977631571</v>
      </c>
      <c r="E83" s="25">
        <f>E82/760000000</f>
        <v>0.50000000022368396</v>
      </c>
      <c r="F83" s="25">
        <f>F82/760000000</f>
        <v>0.99999999999999989</v>
      </c>
      <c r="G83" s="25">
        <f>COUNTIF(G$7:G81,"yes")/COUNTA($C$7:$C81)</f>
        <v>0.49333333333333335</v>
      </c>
      <c r="H83" s="25">
        <f>COUNTIF(H$7:H81,"yes")/COUNTA($C$7:$C81)</f>
        <v>0.90666666666666662</v>
      </c>
      <c r="I83" s="25"/>
      <c r="J83" s="21"/>
      <c r="K83" s="25">
        <f>K82/$F$82</f>
        <v>0.87645191061842143</v>
      </c>
      <c r="L83" s="25">
        <f>COUNTIF(L$7:L81,"yes")/COUNTA($C$7:$C81)</f>
        <v>0</v>
      </c>
      <c r="M83" s="25">
        <f>COUNTIF(M$7:M81,"yes")/COUNTA($C$7:$C81)</f>
        <v>0.49333333333333335</v>
      </c>
      <c r="N83" s="25"/>
      <c r="O83" s="25"/>
      <c r="P83" s="25">
        <f>P82/$F$82</f>
        <v>0.51435040034210544</v>
      </c>
      <c r="Q83" s="25">
        <f>Q82/$F$82</f>
        <v>0.87645191061842143</v>
      </c>
      <c r="R83" s="25">
        <f>R82/$F$82</f>
        <v>0.51435040034210544</v>
      </c>
      <c r="S83" s="25">
        <f t="shared" ref="S83:V83" si="0">S82/$F$82</f>
        <v>0.86929211800000039</v>
      </c>
      <c r="T83" s="25">
        <f t="shared" si="0"/>
        <v>0.51316726440789484</v>
      </c>
      <c r="U83" s="25">
        <f t="shared" si="0"/>
        <v>0.85292077257894761</v>
      </c>
      <c r="V83" s="25">
        <f t="shared" si="0"/>
        <v>0.45365188965789477</v>
      </c>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row>
    <row r="84" spans="1:127" x14ac:dyDescent="0.2">
      <c r="A84" s="280" t="s">
        <v>172</v>
      </c>
      <c r="B84" s="280"/>
      <c r="C84" s="280"/>
      <c r="D84" s="280"/>
      <c r="E84" s="280"/>
      <c r="F84" s="280"/>
      <c r="G84" s="280"/>
      <c r="H84" s="280"/>
      <c r="I84" s="280"/>
      <c r="J84" s="280"/>
      <c r="K84" s="280"/>
      <c r="L84" s="280"/>
      <c r="M84" s="280"/>
      <c r="N84" s="280"/>
      <c r="O84" s="280"/>
      <c r="P84" s="280"/>
      <c r="Q84" s="282"/>
      <c r="R84" s="282" t="s">
        <v>6</v>
      </c>
      <c r="S84" s="282"/>
      <c r="T84" s="282" t="s">
        <v>6</v>
      </c>
      <c r="U84" s="282"/>
      <c r="V84" s="282" t="s">
        <v>6</v>
      </c>
    </row>
    <row r="85" spans="1:127" ht="15" x14ac:dyDescent="0.25">
      <c r="A85" s="76"/>
      <c r="B85" s="77"/>
      <c r="C85" s="7"/>
      <c r="E85" s="1" t="s">
        <v>6</v>
      </c>
    </row>
    <row r="86" spans="1:127" ht="15" x14ac:dyDescent="0.25">
      <c r="A86" s="76"/>
      <c r="B86" s="77"/>
      <c r="C86" s="78"/>
    </row>
    <row r="87" spans="1:127" ht="15" x14ac:dyDescent="0.25">
      <c r="A87" s="76"/>
      <c r="B87" s="7"/>
      <c r="C87" s="78"/>
    </row>
    <row r="88" spans="1:127" ht="15" x14ac:dyDescent="0.25">
      <c r="A88" s="55"/>
      <c r="B88" s="7"/>
      <c r="C88" s="78"/>
      <c r="Q88" s="1" t="s">
        <v>6</v>
      </c>
      <c r="S88" s="1" t="s">
        <v>6</v>
      </c>
      <c r="U88" s="1" t="s">
        <v>6</v>
      </c>
    </row>
    <row r="89" spans="1:127" x14ac:dyDescent="0.2">
      <c r="B89" s="7"/>
      <c r="C89" s="78"/>
      <c r="P89" s="26" t="s">
        <v>6</v>
      </c>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row>
    <row r="90" spans="1:127" x14ac:dyDescent="0.2">
      <c r="C90" s="78"/>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row>
    <row r="91" spans="1:127" x14ac:dyDescent="0.2">
      <c r="B91" s="28" t="s">
        <v>6</v>
      </c>
      <c r="C91" s="78"/>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row>
    <row r="92" spans="1:127" x14ac:dyDescent="0.2">
      <c r="C92" s="78"/>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row>
    <row r="93" spans="1:127" x14ac:dyDescent="0.2">
      <c r="B93" s="28" t="s">
        <v>6</v>
      </c>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row>
    <row r="94" spans="1:127" x14ac:dyDescent="0.2">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row>
    <row r="95" spans="1:127" x14ac:dyDescent="0.2">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row>
    <row r="96" spans="1:127" x14ac:dyDescent="0.2">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row>
    <row r="97" spans="6:127" x14ac:dyDescent="0.2">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row>
    <row r="98" spans="6:127" x14ac:dyDescent="0.2">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row>
    <row r="99" spans="6:127" x14ac:dyDescent="0.2">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row>
    <row r="100" spans="6:127" x14ac:dyDescent="0.2">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row>
    <row r="101" spans="6:127" x14ac:dyDescent="0.2">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row>
    <row r="102" spans="6:127" x14ac:dyDescent="0.2">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row>
    <row r="103" spans="6:127" x14ac:dyDescent="0.2">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row>
    <row r="104" spans="6:127" x14ac:dyDescent="0.2">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row>
    <row r="105" spans="6:127" x14ac:dyDescent="0.2">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row>
    <row r="106" spans="6:127" x14ac:dyDescent="0.2">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row>
    <row r="107" spans="6:127" x14ac:dyDescent="0.2">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row>
    <row r="108" spans="6:127" x14ac:dyDescent="0.2">
      <c r="F108" s="1" t="s">
        <v>6</v>
      </c>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row>
    <row r="109" spans="6:127" x14ac:dyDescent="0.2">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row>
    <row r="110" spans="6:127" x14ac:dyDescent="0.2">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row>
    <row r="111" spans="6:127" x14ac:dyDescent="0.2">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row>
    <row r="112" spans="6:127" x14ac:dyDescent="0.2">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row>
    <row r="113" spans="23:127" x14ac:dyDescent="0.2">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row>
    <row r="114" spans="23:127" x14ac:dyDescent="0.2">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row>
    <row r="115" spans="23:127" x14ac:dyDescent="0.2">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row>
    <row r="116" spans="23:127" x14ac:dyDescent="0.2">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row>
    <row r="117" spans="23:127" x14ac:dyDescent="0.2">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row>
    <row r="118" spans="23:127" x14ac:dyDescent="0.2">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row>
    <row r="119" spans="23:127" x14ac:dyDescent="0.2">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row>
    <row r="120" spans="23:127" x14ac:dyDescent="0.2">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row>
    <row r="121" spans="23:127" x14ac:dyDescent="0.2">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row>
    <row r="122" spans="23:127" x14ac:dyDescent="0.2">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row>
    <row r="123" spans="23:127" x14ac:dyDescent="0.2">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row>
    <row r="124" spans="23:127" x14ac:dyDescent="0.2">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row>
    <row r="125" spans="23:127" x14ac:dyDescent="0.2">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row>
    <row r="126" spans="23:127" x14ac:dyDescent="0.2">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row>
    <row r="127" spans="23:127" x14ac:dyDescent="0.2">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row>
    <row r="128" spans="23:127" x14ac:dyDescent="0.2">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row>
    <row r="129" spans="23:127" x14ac:dyDescent="0.2">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row>
    <row r="130" spans="23:127" x14ac:dyDescent="0.2">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row>
    <row r="131" spans="23:127" x14ac:dyDescent="0.2">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row>
    <row r="132" spans="23:127" x14ac:dyDescent="0.2">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row>
    <row r="133" spans="23:127" x14ac:dyDescent="0.2">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row>
    <row r="134" spans="23:127" x14ac:dyDescent="0.2">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row>
    <row r="135" spans="23:127" x14ac:dyDescent="0.2">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row>
    <row r="136" spans="23:127" x14ac:dyDescent="0.2">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row>
    <row r="137" spans="23:127" x14ac:dyDescent="0.2">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row>
    <row r="138" spans="23:127" x14ac:dyDescent="0.2">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row>
    <row r="139" spans="23:127" x14ac:dyDescent="0.2">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row>
  </sheetData>
  <sheetProtection sheet="1" objects="1" scenarios="1" formatColumns="0" formatRows="0" autoFilter="0"/>
  <protectedRanges>
    <protectedRange sqref="A83" name="Flags"/>
    <protectedRange sqref="Q7:V81" name="HHAP1 Data Entry"/>
    <protectedRange sqref="A6" name="Flags_1"/>
    <protectedRange sqref="A7:A81" name="Flags_2"/>
    <protectedRange sqref="B84:D84" name="Summary Area_2_2"/>
    <protectedRange sqref="A84" name="Summary Area_2_1_1"/>
  </protectedRanges>
  <autoFilter ref="A6:V6" xr:uid="{DE25BD40-8C5B-43BC-A539-CA4595CE2E25}"/>
  <sortState xmlns:xlrd2="http://schemas.microsoft.com/office/spreadsheetml/2017/richdata2" ref="A7:V81">
    <sortCondition descending="1" ref="O7:O81"/>
    <sortCondition descending="1" ref="J7:J81"/>
  </sortState>
  <mergeCells count="17">
    <mergeCell ref="A1:R1"/>
    <mergeCell ref="S2:T2"/>
    <mergeCell ref="S3:T3"/>
    <mergeCell ref="S4:T4"/>
    <mergeCell ref="S5:T5"/>
    <mergeCell ref="Q2:R2"/>
    <mergeCell ref="Q5:R5"/>
    <mergeCell ref="Q3:R3"/>
    <mergeCell ref="Q4:R4"/>
    <mergeCell ref="J4:K4"/>
    <mergeCell ref="J5:K5"/>
    <mergeCell ref="A4:B4"/>
    <mergeCell ref="A5:B5"/>
    <mergeCell ref="U2:V2"/>
    <mergeCell ref="U3:V3"/>
    <mergeCell ref="U4:V4"/>
    <mergeCell ref="U5:V5"/>
  </mergeCells>
  <conditionalFormatting sqref="A7:A81">
    <cfRule type="cellIs" dxfId="13" priority="80" operator="equal">
      <formula>"FLAGGED"</formula>
    </cfRule>
    <cfRule type="cellIs" dxfId="12" priority="81" operator="equal">
      <formula>"RESOLVED"</formula>
    </cfRule>
  </conditionalFormatting>
  <conditionalFormatting sqref="A83">
    <cfRule type="cellIs" dxfId="11" priority="380" operator="equal">
      <formula>"DID NOT SUBMIT"</formula>
    </cfRule>
    <cfRule type="cellIs" dxfId="10" priority="383" operator="equal">
      <formula>"FLAGGED"</formula>
    </cfRule>
    <cfRule type="cellIs" dxfId="9" priority="384" operator="equal">
      <formula>"RESOLVED"</formula>
    </cfRule>
  </conditionalFormatting>
  <conditionalFormatting sqref="G7:H81 L7:N81">
    <cfRule type="containsText" dxfId="8" priority="60" operator="containsText" text="Yes">
      <formula>NOT(ISERROR(SEARCH("Yes",G7)))</formula>
    </cfRule>
    <cfRule type="containsText" dxfId="7" priority="61" operator="containsText" text="No">
      <formula>NOT(ISERROR(SEARCH("No",G7)))</formula>
    </cfRule>
  </conditionalFormatting>
  <dataValidations count="1">
    <dataValidation type="list" allowBlank="1" showInputMessage="1" showErrorMessage="1" sqref="H7:H81 G41:G81" xr:uid="{27AE61BE-E3E3-40AE-B695-8F06708DC442}">
      <formula1>"Yes, No, 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5FBE-7070-4B7B-AB95-2DF70713D0EC}">
  <sheetPr>
    <tabColor theme="8" tint="-0.499984740745262"/>
  </sheetPr>
  <dimension ref="A1:EM144"/>
  <sheetViews>
    <sheetView zoomScale="70" zoomScaleNormal="70" workbookViewId="0">
      <pane ySplit="6" topLeftCell="A7" activePane="bottomLeft" state="frozen"/>
      <selection pane="bottomLeft" activeCell="S3" sqref="S3:V4"/>
    </sheetView>
  </sheetViews>
  <sheetFormatPr defaultColWidth="18.140625" defaultRowHeight="14.25" x14ac:dyDescent="0.2"/>
  <cols>
    <col min="1" max="1" width="10.85546875" style="1" customWidth="1"/>
    <col min="2" max="2" width="9" style="28" customWidth="1"/>
    <col min="3" max="3" width="57.140625" style="99" customWidth="1"/>
    <col min="4" max="5" width="30.140625" style="1" bestFit="1" customWidth="1"/>
    <col min="6" max="6" width="23.7109375" style="1" bestFit="1" customWidth="1"/>
    <col min="7" max="7" width="17.7109375" style="1" customWidth="1"/>
    <col min="8" max="8" width="13.28515625" style="1" customWidth="1"/>
    <col min="9" max="10" width="15" style="1" customWidth="1"/>
    <col min="11" max="11" width="23.28515625" style="26" customWidth="1"/>
    <col min="12" max="12" width="13.28515625" style="1" customWidth="1"/>
    <col min="13" max="13" width="16.140625" style="1" customWidth="1"/>
    <col min="14" max="14" width="16.5703125" style="1" customWidth="1"/>
    <col min="15" max="15" width="17" style="26" customWidth="1"/>
    <col min="16" max="16" width="26.85546875" style="26" bestFit="1" customWidth="1"/>
    <col min="17" max="17" width="27.42578125" style="1" customWidth="1"/>
    <col min="18" max="18" width="22" style="1" bestFit="1" customWidth="1"/>
    <col min="19" max="19" width="27.42578125" style="1" customWidth="1"/>
    <col min="20" max="20" width="22" style="1" bestFit="1" customWidth="1"/>
    <col min="21" max="23" width="27.42578125" style="1" customWidth="1"/>
    <col min="24" max="24" width="19.140625" style="1" customWidth="1"/>
    <col min="25" max="25" width="27.42578125" style="1" customWidth="1"/>
    <col min="26" max="26" width="19.140625" style="1" customWidth="1"/>
    <col min="27" max="27" width="27.42578125" style="1" customWidth="1"/>
    <col min="28" max="28" width="19.140625" style="1" customWidth="1"/>
    <col min="29" max="16384" width="18.140625" style="1"/>
  </cols>
  <sheetData>
    <row r="1" spans="1:135" ht="117" customHeight="1" thickBot="1" x14ac:dyDescent="0.25">
      <c r="A1" s="320" t="s">
        <v>205</v>
      </c>
      <c r="B1" s="320"/>
      <c r="C1" s="320"/>
      <c r="D1" s="320"/>
      <c r="E1" s="320"/>
      <c r="F1" s="320"/>
      <c r="G1" s="320"/>
      <c r="H1" s="320"/>
      <c r="I1" s="320"/>
      <c r="J1" s="320"/>
      <c r="K1" s="320"/>
      <c r="L1" s="320"/>
      <c r="M1" s="320"/>
      <c r="N1" s="320"/>
      <c r="O1" s="320"/>
      <c r="P1" s="320"/>
      <c r="Q1" s="320"/>
      <c r="R1" s="320"/>
      <c r="S1" s="260"/>
      <c r="T1" s="260"/>
    </row>
    <row r="2" spans="1:135" s="101" customFormat="1" ht="21.75" customHeight="1" x14ac:dyDescent="0.25">
      <c r="A2" s="133" t="s">
        <v>206</v>
      </c>
      <c r="B2" s="134"/>
      <c r="C2" s="135"/>
      <c r="D2" s="214"/>
      <c r="E2" s="214"/>
      <c r="F2" s="136"/>
      <c r="G2" s="215"/>
      <c r="H2" s="137"/>
      <c r="I2" s="137"/>
      <c r="J2" s="137"/>
      <c r="K2" s="137" t="s">
        <v>207</v>
      </c>
      <c r="L2" s="137"/>
      <c r="M2" s="137"/>
      <c r="N2" s="137"/>
      <c r="O2" s="137"/>
      <c r="P2" s="137"/>
      <c r="Q2" s="318"/>
      <c r="R2" s="318"/>
      <c r="S2" s="318"/>
      <c r="T2" s="319"/>
      <c r="U2" s="318"/>
      <c r="V2" s="319"/>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row>
    <row r="3" spans="1:135" s="4" customFormat="1" ht="18.75" customHeight="1" x14ac:dyDescent="0.25">
      <c r="A3" s="138"/>
      <c r="B3" s="29"/>
      <c r="C3" s="79"/>
      <c r="D3" s="48"/>
      <c r="E3" s="48"/>
      <c r="F3" s="48"/>
      <c r="G3" s="48"/>
      <c r="H3" s="80"/>
      <c r="I3" s="48"/>
      <c r="J3" s="80"/>
      <c r="K3" s="48" t="s">
        <v>6</v>
      </c>
      <c r="L3" s="48"/>
      <c r="M3" s="48"/>
      <c r="N3" s="48"/>
      <c r="O3" s="32"/>
      <c r="P3" s="33"/>
      <c r="Q3" s="295" t="s">
        <v>2</v>
      </c>
      <c r="R3" s="296"/>
      <c r="S3" s="303" t="s">
        <v>3</v>
      </c>
      <c r="T3" s="304"/>
      <c r="U3" s="310" t="s">
        <v>3</v>
      </c>
      <c r="V3" s="304"/>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row>
    <row r="4" spans="1:135" s="4" customFormat="1" ht="18" x14ac:dyDescent="0.25">
      <c r="A4" s="330"/>
      <c r="B4" s="294"/>
      <c r="C4" s="81"/>
      <c r="D4" s="48"/>
      <c r="E4" s="48"/>
      <c r="F4" s="48"/>
      <c r="G4" s="82"/>
      <c r="H4" s="216"/>
      <c r="I4" s="61"/>
      <c r="J4" s="216"/>
      <c r="K4" s="216"/>
      <c r="L4" s="216"/>
      <c r="M4" s="216"/>
      <c r="N4" s="82"/>
      <c r="O4" s="32"/>
      <c r="P4" s="33"/>
      <c r="Q4" s="307" t="s">
        <v>4</v>
      </c>
      <c r="R4" s="308"/>
      <c r="S4" s="297" t="s">
        <v>5</v>
      </c>
      <c r="T4" s="298"/>
      <c r="U4" s="311" t="s">
        <v>5</v>
      </c>
      <c r="V4" s="298"/>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row>
    <row r="5" spans="1:135" s="4" customFormat="1" ht="21" customHeight="1" x14ac:dyDescent="0.25">
      <c r="A5" s="330"/>
      <c r="B5" s="294"/>
      <c r="C5" s="81"/>
      <c r="D5" s="83"/>
      <c r="E5" s="83"/>
      <c r="F5" s="83" t="s">
        <v>183</v>
      </c>
      <c r="G5" s="84"/>
      <c r="H5" s="217"/>
      <c r="I5" s="63"/>
      <c r="J5" s="217"/>
      <c r="K5" s="217"/>
      <c r="L5" s="217"/>
      <c r="M5" s="217"/>
      <c r="N5" s="84"/>
      <c r="O5" s="33"/>
      <c r="P5" s="33"/>
      <c r="Q5" s="300">
        <v>45747</v>
      </c>
      <c r="R5" s="301"/>
      <c r="S5" s="305">
        <v>45716</v>
      </c>
      <c r="T5" s="331"/>
      <c r="U5" s="317">
        <v>45688</v>
      </c>
      <c r="V5" s="331"/>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row>
    <row r="6" spans="1:135" s="98" customFormat="1" ht="76.5" customHeight="1" x14ac:dyDescent="0.25">
      <c r="A6" s="139" t="s">
        <v>7</v>
      </c>
      <c r="B6" s="102" t="s">
        <v>8</v>
      </c>
      <c r="C6" s="102" t="s">
        <v>208</v>
      </c>
      <c r="D6" s="102" t="s">
        <v>209</v>
      </c>
      <c r="E6" s="102" t="s">
        <v>210</v>
      </c>
      <c r="F6" s="102" t="s">
        <v>211</v>
      </c>
      <c r="G6" s="126" t="s">
        <v>197</v>
      </c>
      <c r="H6" s="126" t="s">
        <v>198</v>
      </c>
      <c r="I6" s="126" t="s">
        <v>199</v>
      </c>
      <c r="J6" s="103" t="s">
        <v>12</v>
      </c>
      <c r="K6" s="103" t="s">
        <v>13</v>
      </c>
      <c r="L6" s="126" t="s">
        <v>200</v>
      </c>
      <c r="M6" s="126" t="s">
        <v>201</v>
      </c>
      <c r="N6" s="126" t="s">
        <v>202</v>
      </c>
      <c r="O6" s="103" t="s">
        <v>212</v>
      </c>
      <c r="P6" s="104" t="s">
        <v>16</v>
      </c>
      <c r="Q6" s="105" t="s">
        <v>17</v>
      </c>
      <c r="R6" s="112" t="s">
        <v>18</v>
      </c>
      <c r="S6" s="85" t="s">
        <v>17</v>
      </c>
      <c r="T6" s="292" t="s">
        <v>18</v>
      </c>
      <c r="U6" s="291" t="s">
        <v>17</v>
      </c>
      <c r="V6" s="292" t="s">
        <v>18</v>
      </c>
    </row>
    <row r="7" spans="1:135" ht="15.75" customHeight="1" x14ac:dyDescent="0.2">
      <c r="A7" s="140" t="s">
        <v>36</v>
      </c>
      <c r="B7" s="6" t="s">
        <v>58</v>
      </c>
      <c r="C7" s="5" t="s">
        <v>63</v>
      </c>
      <c r="D7" s="44">
        <v>54824000</v>
      </c>
      <c r="E7" s="44">
        <v>42560000</v>
      </c>
      <c r="F7" s="94">
        <v>97384000</v>
      </c>
      <c r="G7" s="86" t="s">
        <v>22</v>
      </c>
      <c r="H7" s="87" t="s">
        <v>22</v>
      </c>
      <c r="I7" s="46">
        <v>1</v>
      </c>
      <c r="J7" s="9">
        <v>1</v>
      </c>
      <c r="K7" s="10">
        <v>97384000</v>
      </c>
      <c r="L7" s="39" t="s">
        <v>83</v>
      </c>
      <c r="M7" s="39" t="s">
        <v>22</v>
      </c>
      <c r="N7" s="46">
        <v>0.90194075587334011</v>
      </c>
      <c r="O7" s="9">
        <v>0.50776308223116728</v>
      </c>
      <c r="P7" s="10">
        <v>49448000</v>
      </c>
      <c r="Q7" s="88">
        <v>97384000</v>
      </c>
      <c r="R7" s="89">
        <v>49448000</v>
      </c>
      <c r="S7" s="90">
        <v>97384000</v>
      </c>
      <c r="T7" s="141">
        <v>49448000</v>
      </c>
      <c r="U7" s="90">
        <v>97384000</v>
      </c>
      <c r="V7" s="141">
        <v>49448000</v>
      </c>
      <c r="W7" s="5"/>
      <c r="X7" s="5"/>
      <c r="Y7" s="5"/>
      <c r="Z7" s="5"/>
    </row>
    <row r="8" spans="1:135" ht="15.75" customHeight="1" x14ac:dyDescent="0.2">
      <c r="A8" s="140" t="s">
        <v>36</v>
      </c>
      <c r="B8" s="6" t="s">
        <v>32</v>
      </c>
      <c r="C8" s="5" t="s">
        <v>37</v>
      </c>
      <c r="D8" s="44">
        <v>57736492.490000002</v>
      </c>
      <c r="E8" s="44">
        <v>44820974.749999993</v>
      </c>
      <c r="F8" s="94">
        <v>102557467.23999999</v>
      </c>
      <c r="G8" s="86" t="s">
        <v>83</v>
      </c>
      <c r="H8" s="87" t="s">
        <v>22</v>
      </c>
      <c r="I8" s="46">
        <v>1</v>
      </c>
      <c r="J8" s="9">
        <v>1</v>
      </c>
      <c r="K8" s="10">
        <v>102557467.23999999</v>
      </c>
      <c r="L8" s="39" t="s">
        <v>83</v>
      </c>
      <c r="M8" s="39" t="s">
        <v>83</v>
      </c>
      <c r="N8" s="46">
        <v>0.40327067242667547</v>
      </c>
      <c r="O8" s="9">
        <v>0.22702817041603846</v>
      </c>
      <c r="P8" s="10">
        <v>23283434.149999999</v>
      </c>
      <c r="Q8" s="91">
        <v>102557467.23999999</v>
      </c>
      <c r="R8" s="92">
        <v>23283434.149999999</v>
      </c>
      <c r="S8" s="93">
        <v>102557467.23999999</v>
      </c>
      <c r="T8" s="142">
        <v>23283434.149999999</v>
      </c>
      <c r="U8" s="93">
        <v>102557467.23999999</v>
      </c>
      <c r="V8" s="142">
        <v>23283434.149999999</v>
      </c>
      <c r="W8" s="5"/>
      <c r="X8" s="5"/>
      <c r="Y8" s="5"/>
      <c r="Z8" s="5"/>
    </row>
    <row r="9" spans="1:135" ht="15.75" customHeight="1" x14ac:dyDescent="0.2">
      <c r="A9" s="140" t="s">
        <v>91</v>
      </c>
      <c r="B9" s="6" t="s">
        <v>58</v>
      </c>
      <c r="C9" s="5" t="s">
        <v>92</v>
      </c>
      <c r="D9" s="44">
        <v>3316795.76</v>
      </c>
      <c r="E9" s="44">
        <v>2574836.33</v>
      </c>
      <c r="F9" s="94">
        <v>5891632.0899999999</v>
      </c>
      <c r="G9" s="86" t="s">
        <v>83</v>
      </c>
      <c r="H9" s="87" t="s">
        <v>22</v>
      </c>
      <c r="I9" s="46">
        <v>1</v>
      </c>
      <c r="J9" s="9">
        <v>0.73303871898762785</v>
      </c>
      <c r="K9" s="10">
        <v>4318794.4400000004</v>
      </c>
      <c r="L9" s="39" t="s">
        <v>83</v>
      </c>
      <c r="M9" s="39" t="s">
        <v>83</v>
      </c>
      <c r="N9" s="46">
        <v>0.18814354731326599</v>
      </c>
      <c r="O9" s="9">
        <v>0.10591865046345757</v>
      </c>
      <c r="P9" s="10">
        <v>624033.72</v>
      </c>
      <c r="Q9" s="91">
        <v>4318794.4400000004</v>
      </c>
      <c r="R9" s="92">
        <v>624033.72</v>
      </c>
      <c r="S9" s="93">
        <v>4318794.4400000004</v>
      </c>
      <c r="T9" s="142">
        <v>624033.72</v>
      </c>
      <c r="U9" s="93">
        <v>4318794.4400000004</v>
      </c>
      <c r="V9" s="142">
        <v>624033.72</v>
      </c>
      <c r="W9" s="5"/>
      <c r="X9" s="5"/>
      <c r="Y9" s="5"/>
      <c r="Z9" s="5"/>
    </row>
    <row r="10" spans="1:135" ht="15.75" customHeight="1" x14ac:dyDescent="0.2">
      <c r="A10" s="140" t="s">
        <v>108</v>
      </c>
      <c r="B10" s="6" t="s">
        <v>32</v>
      </c>
      <c r="C10" s="5" t="s">
        <v>109</v>
      </c>
      <c r="D10" s="44">
        <v>482212.29</v>
      </c>
      <c r="E10" s="44">
        <v>374342.52999999997</v>
      </c>
      <c r="F10" s="94">
        <v>856554.82</v>
      </c>
      <c r="G10" s="86" t="s">
        <v>83</v>
      </c>
      <c r="H10" s="87" t="s">
        <v>83</v>
      </c>
      <c r="I10" s="46">
        <v>0.64769350859970831</v>
      </c>
      <c r="J10" s="9">
        <v>0.3646302171295937</v>
      </c>
      <c r="K10" s="10">
        <v>312325.77</v>
      </c>
      <c r="L10" s="39" t="s">
        <v>83</v>
      </c>
      <c r="M10" s="39" t="s">
        <v>83</v>
      </c>
      <c r="N10" s="46">
        <v>8.6918522960084663E-2</v>
      </c>
      <c r="O10" s="9">
        <v>4.8932279664248464E-2</v>
      </c>
      <c r="P10" s="10">
        <v>41913.18</v>
      </c>
      <c r="Q10" s="91">
        <v>312325.77</v>
      </c>
      <c r="R10" s="92">
        <v>41913.18</v>
      </c>
      <c r="S10" s="93">
        <v>312325.77</v>
      </c>
      <c r="T10" s="142">
        <v>41913.18</v>
      </c>
      <c r="U10" s="93">
        <v>312325.77</v>
      </c>
      <c r="V10" s="142">
        <v>41913.18</v>
      </c>
      <c r="W10" s="5"/>
      <c r="X10" s="5"/>
      <c r="Y10" s="5"/>
      <c r="Z10" s="5"/>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Y10" s="7"/>
      <c r="DZ10" s="7"/>
      <c r="EA10" s="7"/>
      <c r="EB10" s="7"/>
      <c r="EC10" s="7"/>
      <c r="ED10" s="7"/>
      <c r="EE10" s="7"/>
    </row>
    <row r="11" spans="1:135" ht="15.75" customHeight="1" x14ac:dyDescent="0.2">
      <c r="A11" s="140" t="s">
        <v>25</v>
      </c>
      <c r="B11" s="6" t="s">
        <v>32</v>
      </c>
      <c r="C11" s="5" t="s">
        <v>129</v>
      </c>
      <c r="D11" s="44">
        <v>7513353.71</v>
      </c>
      <c r="E11" s="44">
        <v>5832634.1399999997</v>
      </c>
      <c r="F11" s="94">
        <v>13345987.85</v>
      </c>
      <c r="G11" s="86" t="s">
        <v>83</v>
      </c>
      <c r="H11" s="87" t="s">
        <v>83</v>
      </c>
      <c r="I11" s="46">
        <v>2.6235927071773649E-2</v>
      </c>
      <c r="J11" s="9">
        <v>1.4769966990491453E-2</v>
      </c>
      <c r="K11" s="10">
        <v>197119.8</v>
      </c>
      <c r="L11" s="39" t="s">
        <v>83</v>
      </c>
      <c r="M11" s="39" t="s">
        <v>83</v>
      </c>
      <c r="N11" s="46">
        <v>2.6235927071773649E-2</v>
      </c>
      <c r="O11" s="9">
        <v>1.4769966990491453E-2</v>
      </c>
      <c r="P11" s="10">
        <v>197119.8</v>
      </c>
      <c r="Q11" s="91">
        <v>197119.8</v>
      </c>
      <c r="R11" s="92">
        <v>197119.8</v>
      </c>
      <c r="S11" s="93">
        <v>197119.8</v>
      </c>
      <c r="T11" s="142">
        <v>197119.8</v>
      </c>
      <c r="U11" s="93">
        <v>197119.8</v>
      </c>
      <c r="V11" s="142">
        <v>197119.8</v>
      </c>
      <c r="W11" s="5"/>
      <c r="X11" s="5"/>
      <c r="Y11" s="5"/>
      <c r="Z11" s="5"/>
    </row>
    <row r="12" spans="1:135" ht="15.75" customHeight="1" x14ac:dyDescent="0.2">
      <c r="A12" s="140" t="s">
        <v>48</v>
      </c>
      <c r="B12" s="6" t="s">
        <v>58</v>
      </c>
      <c r="C12" s="5" t="s">
        <v>99</v>
      </c>
      <c r="D12" s="44">
        <v>2993205.94</v>
      </c>
      <c r="E12" s="44">
        <v>2323632.7900000005</v>
      </c>
      <c r="F12" s="94">
        <v>5316838.7300000004</v>
      </c>
      <c r="G12" s="86" t="s">
        <v>83</v>
      </c>
      <c r="H12" s="87" t="s">
        <v>22</v>
      </c>
      <c r="I12" s="46">
        <v>0.95836573142708648</v>
      </c>
      <c r="J12" s="9">
        <v>0.5395284953470838</v>
      </c>
      <c r="K12" s="10">
        <v>2868586</v>
      </c>
      <c r="L12" s="39" t="s">
        <v>83</v>
      </c>
      <c r="M12" s="39" t="s">
        <v>83</v>
      </c>
      <c r="N12" s="46">
        <v>2.1744691579758123E-2</v>
      </c>
      <c r="O12" s="9">
        <v>1.2241548654231984E-2</v>
      </c>
      <c r="P12" s="10">
        <v>65086.34</v>
      </c>
      <c r="Q12" s="91">
        <v>2868586</v>
      </c>
      <c r="R12" s="92">
        <v>65086.34</v>
      </c>
      <c r="S12" s="93">
        <v>2868586</v>
      </c>
      <c r="T12" s="142">
        <v>65086.34</v>
      </c>
      <c r="U12" s="93">
        <v>2868586</v>
      </c>
      <c r="V12" s="142">
        <v>65086.34</v>
      </c>
      <c r="W12" s="5"/>
      <c r="X12" s="5"/>
      <c r="Y12" s="5"/>
      <c r="Z12" s="5"/>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row>
    <row r="13" spans="1:135" ht="15.75" customHeight="1" x14ac:dyDescent="0.2">
      <c r="A13" s="140" t="s">
        <v>30</v>
      </c>
      <c r="B13" s="6" t="s">
        <v>20</v>
      </c>
      <c r="C13" s="5" t="s">
        <v>31</v>
      </c>
      <c r="D13" s="44">
        <v>16250787.65</v>
      </c>
      <c r="E13" s="44">
        <v>12615524.630000001</v>
      </c>
      <c r="F13" s="94">
        <v>28866312.280000001</v>
      </c>
      <c r="G13" s="86" t="s">
        <v>83</v>
      </c>
      <c r="H13" s="87" t="s">
        <v>22</v>
      </c>
      <c r="I13" s="46">
        <v>1</v>
      </c>
      <c r="J13" s="9">
        <v>1</v>
      </c>
      <c r="K13" s="10">
        <v>28866312.280000001</v>
      </c>
      <c r="L13" s="39" t="s">
        <v>83</v>
      </c>
      <c r="M13" s="39" t="s">
        <v>83</v>
      </c>
      <c r="N13" s="46">
        <v>1.0235230659727437E-2</v>
      </c>
      <c r="O13" s="9">
        <v>5.7620993768311025E-3</v>
      </c>
      <c r="P13" s="10">
        <v>166330.56</v>
      </c>
      <c r="Q13" s="91">
        <v>28866312.280000001</v>
      </c>
      <c r="R13" s="92">
        <v>166330.56</v>
      </c>
      <c r="S13" s="93">
        <v>28866312.280000001</v>
      </c>
      <c r="T13" s="142">
        <v>166330.56</v>
      </c>
      <c r="U13" s="93">
        <v>28866312.280000001</v>
      </c>
      <c r="V13" s="142">
        <v>166330.56</v>
      </c>
      <c r="W13" s="5"/>
      <c r="X13" s="5" t="s">
        <v>6</v>
      </c>
      <c r="Y13" s="5"/>
      <c r="Z13" s="5"/>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row>
    <row r="14" spans="1:135" ht="15.75" customHeight="1" x14ac:dyDescent="0.2">
      <c r="A14" s="140" t="s">
        <v>89</v>
      </c>
      <c r="B14" s="6" t="s">
        <v>32</v>
      </c>
      <c r="C14" s="5" t="s">
        <v>90</v>
      </c>
      <c r="D14" s="44">
        <v>450105.02</v>
      </c>
      <c r="E14" s="44">
        <v>349417.57999999996</v>
      </c>
      <c r="F14" s="94">
        <v>799522.6</v>
      </c>
      <c r="G14" s="86" t="s">
        <v>83</v>
      </c>
      <c r="H14" s="87" t="s">
        <v>83</v>
      </c>
      <c r="I14" s="46">
        <v>0.12434115931433068</v>
      </c>
      <c r="J14" s="9">
        <v>6.9999997498507244E-2</v>
      </c>
      <c r="K14" s="10">
        <v>55966.58</v>
      </c>
      <c r="L14" s="39" t="s">
        <v>83</v>
      </c>
      <c r="M14" s="39" t="s">
        <v>83</v>
      </c>
      <c r="N14" s="46">
        <v>1.3750124359866058E-4</v>
      </c>
      <c r="O14" s="15">
        <v>7.7408693637928442E-5</v>
      </c>
      <c r="P14" s="10">
        <v>61.89</v>
      </c>
      <c r="Q14" s="91">
        <v>55966.58</v>
      </c>
      <c r="R14" s="92">
        <v>61.89</v>
      </c>
      <c r="S14" s="93">
        <v>55966.58</v>
      </c>
      <c r="T14" s="142">
        <v>61.89</v>
      </c>
      <c r="U14" s="93">
        <v>55966.58</v>
      </c>
      <c r="V14" s="142">
        <v>61.89</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row>
    <row r="15" spans="1:135" ht="15.75" customHeight="1" x14ac:dyDescent="0.2">
      <c r="A15" s="140" t="s">
        <v>94</v>
      </c>
      <c r="B15" s="6" t="s">
        <v>20</v>
      </c>
      <c r="C15" s="5" t="s">
        <v>117</v>
      </c>
      <c r="D15" s="44">
        <v>3309342.7899999996</v>
      </c>
      <c r="E15" s="44">
        <v>2569050.5900000003</v>
      </c>
      <c r="F15" s="94">
        <v>5878393.3799999999</v>
      </c>
      <c r="G15" s="86" t="s">
        <v>83</v>
      </c>
      <c r="H15" s="87" t="s">
        <v>22</v>
      </c>
      <c r="I15" s="46">
        <v>1</v>
      </c>
      <c r="J15" s="9">
        <v>1</v>
      </c>
      <c r="K15" s="10">
        <v>5878393.3799999999</v>
      </c>
      <c r="L15" s="39" t="s">
        <v>83</v>
      </c>
      <c r="M15" s="39" t="s">
        <v>83</v>
      </c>
      <c r="N15" s="46">
        <v>0</v>
      </c>
      <c r="O15" s="9">
        <v>0</v>
      </c>
      <c r="P15" s="10">
        <v>0</v>
      </c>
      <c r="Q15" s="91">
        <v>5878393.3799999999</v>
      </c>
      <c r="R15" s="92">
        <v>0</v>
      </c>
      <c r="S15" s="93">
        <v>5878393.3799999999</v>
      </c>
      <c r="T15" s="142">
        <v>0</v>
      </c>
      <c r="U15" s="93">
        <v>5878393.3799999999</v>
      </c>
      <c r="V15" s="142">
        <v>0</v>
      </c>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row>
    <row r="16" spans="1:135" ht="15.75" customHeight="1" x14ac:dyDescent="0.2">
      <c r="A16" s="140" t="s">
        <v>23</v>
      </c>
      <c r="B16" s="6" t="s">
        <v>20</v>
      </c>
      <c r="C16" s="5" t="s">
        <v>24</v>
      </c>
      <c r="D16" s="44">
        <v>7372996.9600000009</v>
      </c>
      <c r="E16" s="44">
        <v>5723674.8599999994</v>
      </c>
      <c r="F16" s="94">
        <v>13096671.82</v>
      </c>
      <c r="G16" s="86" t="s">
        <v>83</v>
      </c>
      <c r="H16" s="87" t="s">
        <v>22</v>
      </c>
      <c r="I16" s="46">
        <v>1</v>
      </c>
      <c r="J16" s="9">
        <v>1</v>
      </c>
      <c r="K16" s="10">
        <v>13096671.82</v>
      </c>
      <c r="L16" s="39" t="s">
        <v>83</v>
      </c>
      <c r="M16" s="39" t="s">
        <v>83</v>
      </c>
      <c r="N16" s="46">
        <v>0</v>
      </c>
      <c r="O16" s="9">
        <v>0</v>
      </c>
      <c r="P16" s="10">
        <v>0</v>
      </c>
      <c r="Q16" s="91">
        <v>13096671.82</v>
      </c>
      <c r="R16" s="92">
        <v>0</v>
      </c>
      <c r="S16" s="93">
        <v>13096671.82</v>
      </c>
      <c r="T16" s="142">
        <v>0</v>
      </c>
      <c r="U16" s="93">
        <v>13096671.82</v>
      </c>
      <c r="V16" s="142">
        <v>0</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row>
    <row r="17" spans="1:135" ht="15.75" customHeight="1" x14ac:dyDescent="0.2">
      <c r="A17" s="140" t="s">
        <v>102</v>
      </c>
      <c r="B17" s="6" t="s">
        <v>20</v>
      </c>
      <c r="C17" s="5" t="s">
        <v>147</v>
      </c>
      <c r="D17" s="44">
        <v>16014484.16</v>
      </c>
      <c r="E17" s="44">
        <v>12432081.669999998</v>
      </c>
      <c r="F17" s="94">
        <v>28446565.829999998</v>
      </c>
      <c r="G17" s="86" t="s">
        <v>83</v>
      </c>
      <c r="H17" s="87" t="s">
        <v>22</v>
      </c>
      <c r="I17" s="46">
        <v>1</v>
      </c>
      <c r="J17" s="9">
        <v>1</v>
      </c>
      <c r="K17" s="10">
        <v>28446565.829999998</v>
      </c>
      <c r="L17" s="39" t="s">
        <v>83</v>
      </c>
      <c r="M17" s="39" t="s">
        <v>83</v>
      </c>
      <c r="N17" s="46">
        <v>0</v>
      </c>
      <c r="O17" s="9">
        <v>0</v>
      </c>
      <c r="P17" s="10">
        <v>0</v>
      </c>
      <c r="Q17" s="91">
        <v>28446565.829999998</v>
      </c>
      <c r="R17" s="92">
        <v>0</v>
      </c>
      <c r="S17" s="93">
        <v>28446565.829999998</v>
      </c>
      <c r="T17" s="142">
        <v>0</v>
      </c>
      <c r="U17" s="93">
        <v>28446565.829999998</v>
      </c>
      <c r="V17" s="142">
        <v>0</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row>
    <row r="18" spans="1:135" ht="15.75" customHeight="1" x14ac:dyDescent="0.2">
      <c r="A18" s="140" t="s">
        <v>19</v>
      </c>
      <c r="B18" s="6" t="s">
        <v>32</v>
      </c>
      <c r="C18" s="5" t="s">
        <v>122</v>
      </c>
      <c r="D18" s="44">
        <v>1576986.65</v>
      </c>
      <c r="E18" s="44">
        <v>1224218.4300000002</v>
      </c>
      <c r="F18" s="94">
        <v>2801205.08</v>
      </c>
      <c r="G18" s="86" t="s">
        <v>83</v>
      </c>
      <c r="H18" s="87" t="s">
        <v>22</v>
      </c>
      <c r="I18" s="46">
        <v>1</v>
      </c>
      <c r="J18" s="9">
        <v>1</v>
      </c>
      <c r="K18" s="10">
        <v>2801205.08</v>
      </c>
      <c r="L18" s="39" t="s">
        <v>83</v>
      </c>
      <c r="M18" s="39" t="s">
        <v>83</v>
      </c>
      <c r="N18" s="46">
        <v>0</v>
      </c>
      <c r="O18" s="9">
        <v>0</v>
      </c>
      <c r="P18" s="10">
        <v>0</v>
      </c>
      <c r="Q18" s="91">
        <v>2801205.08</v>
      </c>
      <c r="R18" s="92">
        <v>0</v>
      </c>
      <c r="S18" s="93">
        <v>2801205.08</v>
      </c>
      <c r="T18" s="142">
        <v>0</v>
      </c>
      <c r="U18" s="93">
        <v>2801205.08</v>
      </c>
      <c r="V18" s="142">
        <v>0</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row>
    <row r="19" spans="1:135" ht="15.75" customHeight="1" x14ac:dyDescent="0.2">
      <c r="A19" s="140" t="s">
        <v>135</v>
      </c>
      <c r="B19" s="6" t="s">
        <v>32</v>
      </c>
      <c r="C19" s="5" t="s">
        <v>158</v>
      </c>
      <c r="D19" s="44">
        <v>372389.04</v>
      </c>
      <c r="E19" s="44">
        <v>289086.49000000005</v>
      </c>
      <c r="F19" s="94">
        <v>661475.53</v>
      </c>
      <c r="G19" s="86" t="s">
        <v>83</v>
      </c>
      <c r="H19" s="87" t="s">
        <v>22</v>
      </c>
      <c r="I19" s="46">
        <v>1</v>
      </c>
      <c r="J19" s="9">
        <v>1</v>
      </c>
      <c r="K19" s="10">
        <v>661475.53</v>
      </c>
      <c r="L19" s="39" t="s">
        <v>83</v>
      </c>
      <c r="M19" s="39" t="s">
        <v>83</v>
      </c>
      <c r="N19" s="46">
        <v>0</v>
      </c>
      <c r="O19" s="9">
        <v>0</v>
      </c>
      <c r="P19" s="10">
        <v>0</v>
      </c>
      <c r="Q19" s="91">
        <v>661475.53</v>
      </c>
      <c r="R19" s="92">
        <v>0</v>
      </c>
      <c r="S19" s="93">
        <v>661475.53</v>
      </c>
      <c r="T19" s="142">
        <v>0</v>
      </c>
      <c r="U19" s="93">
        <v>661475.53</v>
      </c>
      <c r="V19" s="142">
        <v>0</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row>
    <row r="20" spans="1:135" ht="15.75" customHeight="1" x14ac:dyDescent="0.2">
      <c r="A20" s="140" t="s">
        <v>28</v>
      </c>
      <c r="B20" s="6" t="s">
        <v>32</v>
      </c>
      <c r="C20" s="5" t="s">
        <v>104</v>
      </c>
      <c r="D20" s="44">
        <v>24468790.260000002</v>
      </c>
      <c r="E20" s="44">
        <v>18995179.370000001</v>
      </c>
      <c r="F20" s="94">
        <v>43463969.630000003</v>
      </c>
      <c r="G20" s="86" t="s">
        <v>83</v>
      </c>
      <c r="H20" s="87" t="s">
        <v>22</v>
      </c>
      <c r="I20" s="46">
        <v>1</v>
      </c>
      <c r="J20" s="9">
        <v>1</v>
      </c>
      <c r="K20" s="10">
        <v>43463969.630000003</v>
      </c>
      <c r="L20" s="39" t="s">
        <v>83</v>
      </c>
      <c r="M20" s="39" t="s">
        <v>83</v>
      </c>
      <c r="N20" s="46">
        <v>0</v>
      </c>
      <c r="O20" s="9">
        <v>0</v>
      </c>
      <c r="P20" s="10">
        <v>0</v>
      </c>
      <c r="Q20" s="91">
        <v>43463969.630000003</v>
      </c>
      <c r="R20" s="92">
        <v>0</v>
      </c>
      <c r="S20" s="93">
        <v>43463969.630000003</v>
      </c>
      <c r="T20" s="142">
        <v>0</v>
      </c>
      <c r="U20" s="93">
        <v>43463969.630000003</v>
      </c>
      <c r="V20" s="142">
        <v>0</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row>
    <row r="21" spans="1:135" ht="15.75" customHeight="1" x14ac:dyDescent="0.2">
      <c r="A21" s="140" t="s">
        <v>115</v>
      </c>
      <c r="B21" s="6" t="s">
        <v>58</v>
      </c>
      <c r="C21" s="5" t="s">
        <v>148</v>
      </c>
      <c r="D21" s="44">
        <v>571040.88</v>
      </c>
      <c r="E21" s="44">
        <v>443300.37</v>
      </c>
      <c r="F21" s="94">
        <v>1014341.25</v>
      </c>
      <c r="G21" s="86" t="s">
        <v>83</v>
      </c>
      <c r="H21" s="87" t="s">
        <v>22</v>
      </c>
      <c r="I21" s="46">
        <v>1</v>
      </c>
      <c r="J21" s="9">
        <v>1</v>
      </c>
      <c r="K21" s="10">
        <v>1014341.25</v>
      </c>
      <c r="L21" s="39" t="s">
        <v>83</v>
      </c>
      <c r="M21" s="39" t="s">
        <v>83</v>
      </c>
      <c r="N21" s="46">
        <v>0</v>
      </c>
      <c r="O21" s="9">
        <v>0</v>
      </c>
      <c r="P21" s="10">
        <v>0</v>
      </c>
      <c r="Q21" s="91">
        <v>1014341.25</v>
      </c>
      <c r="R21" s="92">
        <v>0</v>
      </c>
      <c r="S21" s="93">
        <v>1014341.25</v>
      </c>
      <c r="T21" s="142">
        <v>0</v>
      </c>
      <c r="U21" s="93">
        <v>1014341.25</v>
      </c>
      <c r="V21" s="142">
        <v>0</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row>
    <row r="22" spans="1:135" ht="15.75" customHeight="1" x14ac:dyDescent="0.2">
      <c r="A22" s="140" t="s">
        <v>135</v>
      </c>
      <c r="B22" s="6" t="s">
        <v>58</v>
      </c>
      <c r="C22" s="5" t="s">
        <v>136</v>
      </c>
      <c r="D22" s="44">
        <v>357274.3</v>
      </c>
      <c r="E22" s="44">
        <v>277352.87000000005</v>
      </c>
      <c r="F22" s="94">
        <v>634627.17000000004</v>
      </c>
      <c r="G22" s="86" t="s">
        <v>83</v>
      </c>
      <c r="H22" s="87" t="s">
        <v>22</v>
      </c>
      <c r="I22" s="46">
        <v>1</v>
      </c>
      <c r="J22" s="9">
        <v>1</v>
      </c>
      <c r="K22" s="10">
        <v>634627.17000000004</v>
      </c>
      <c r="L22" s="39" t="s">
        <v>83</v>
      </c>
      <c r="M22" s="39" t="s">
        <v>83</v>
      </c>
      <c r="N22" s="46">
        <v>0</v>
      </c>
      <c r="O22" s="9">
        <v>0</v>
      </c>
      <c r="P22" s="10">
        <v>0</v>
      </c>
      <c r="Q22" s="91">
        <v>634627.17000000004</v>
      </c>
      <c r="R22" s="92">
        <v>0</v>
      </c>
      <c r="S22" s="93">
        <v>634627.17000000004</v>
      </c>
      <c r="T22" s="142">
        <v>0</v>
      </c>
      <c r="U22" s="93">
        <v>634627.17000000004</v>
      </c>
      <c r="V22" s="142">
        <v>0</v>
      </c>
      <c r="W22" s="5"/>
      <c r="X22" s="5"/>
      <c r="Y22" s="5"/>
      <c r="Z22" s="5"/>
    </row>
    <row r="23" spans="1:135" ht="15.75" customHeight="1" x14ac:dyDescent="0.2">
      <c r="A23" s="140" t="s">
        <v>81</v>
      </c>
      <c r="B23" s="6" t="s">
        <v>58</v>
      </c>
      <c r="C23" s="5" t="s">
        <v>86</v>
      </c>
      <c r="D23" s="44">
        <v>7971876.9500000002</v>
      </c>
      <c r="E23" s="44">
        <v>6188586.8099999996</v>
      </c>
      <c r="F23" s="94">
        <v>14160463.76</v>
      </c>
      <c r="G23" s="86" t="s">
        <v>83</v>
      </c>
      <c r="H23" s="87" t="s">
        <v>22</v>
      </c>
      <c r="I23" s="46">
        <v>1</v>
      </c>
      <c r="J23" s="9">
        <v>1</v>
      </c>
      <c r="K23" s="10">
        <v>14160463.76</v>
      </c>
      <c r="L23" s="39" t="s">
        <v>83</v>
      </c>
      <c r="M23" s="39" t="s">
        <v>83</v>
      </c>
      <c r="N23" s="46">
        <v>0</v>
      </c>
      <c r="O23" s="9">
        <v>0</v>
      </c>
      <c r="P23" s="10">
        <v>0</v>
      </c>
      <c r="Q23" s="91">
        <v>14160463.76</v>
      </c>
      <c r="R23" s="92">
        <v>0</v>
      </c>
      <c r="S23" s="93">
        <v>14160463.76</v>
      </c>
      <c r="T23" s="142">
        <v>0</v>
      </c>
      <c r="U23" s="93">
        <v>14160463.76</v>
      </c>
      <c r="V23" s="142">
        <v>0</v>
      </c>
      <c r="W23" s="5"/>
      <c r="X23" s="5"/>
      <c r="Y23" s="5"/>
      <c r="Z23" s="5"/>
    </row>
    <row r="24" spans="1:135" ht="15.75" customHeight="1" x14ac:dyDescent="0.2">
      <c r="A24" s="140" t="s">
        <v>84</v>
      </c>
      <c r="B24" s="218" t="s">
        <v>58</v>
      </c>
      <c r="C24" s="266" t="s">
        <v>80</v>
      </c>
      <c r="D24" s="224">
        <v>423292.39</v>
      </c>
      <c r="E24" s="224">
        <v>328602.86</v>
      </c>
      <c r="F24" s="267">
        <v>751895.25</v>
      </c>
      <c r="G24" s="86" t="s">
        <v>83</v>
      </c>
      <c r="H24" s="253" t="s">
        <v>22</v>
      </c>
      <c r="I24" s="264">
        <v>1</v>
      </c>
      <c r="J24" s="220">
        <v>1</v>
      </c>
      <c r="K24" s="10">
        <v>751895.25</v>
      </c>
      <c r="L24" s="245" t="s">
        <v>83</v>
      </c>
      <c r="M24" s="245" t="s">
        <v>83</v>
      </c>
      <c r="N24" s="264">
        <v>0</v>
      </c>
      <c r="O24" s="220">
        <v>0</v>
      </c>
      <c r="P24" s="10">
        <v>0</v>
      </c>
      <c r="Q24" s="91">
        <v>751895.25</v>
      </c>
      <c r="R24" s="92">
        <v>0</v>
      </c>
      <c r="S24" s="93">
        <v>751895.25</v>
      </c>
      <c r="T24" s="142">
        <v>0</v>
      </c>
      <c r="U24" s="93">
        <v>751895.25</v>
      </c>
      <c r="V24" s="142">
        <v>0</v>
      </c>
      <c r="W24" s="5"/>
      <c r="X24" s="5"/>
      <c r="Y24" s="5"/>
      <c r="Z24" s="5"/>
    </row>
    <row r="25" spans="1:135" ht="15.75" customHeight="1" x14ac:dyDescent="0.2">
      <c r="A25" s="140" t="s">
        <v>149</v>
      </c>
      <c r="B25" s="6" t="s">
        <v>32</v>
      </c>
      <c r="C25" s="5" t="s">
        <v>150</v>
      </c>
      <c r="D25" s="44">
        <v>157860.57999999999</v>
      </c>
      <c r="E25" s="44">
        <v>122547.53</v>
      </c>
      <c r="F25" s="94">
        <v>280408.11</v>
      </c>
      <c r="G25" s="86" t="s">
        <v>83</v>
      </c>
      <c r="H25" s="87" t="s">
        <v>22</v>
      </c>
      <c r="I25" s="46">
        <v>1</v>
      </c>
      <c r="J25" s="9">
        <v>0.89999996790392411</v>
      </c>
      <c r="K25" s="10">
        <v>252367.29</v>
      </c>
      <c r="L25" s="39" t="s">
        <v>83</v>
      </c>
      <c r="M25" s="39" t="s">
        <v>83</v>
      </c>
      <c r="N25" s="46">
        <v>0</v>
      </c>
      <c r="O25" s="9">
        <v>0</v>
      </c>
      <c r="P25" s="10">
        <v>0</v>
      </c>
      <c r="Q25" s="91">
        <v>252367.29</v>
      </c>
      <c r="R25" s="92">
        <v>0</v>
      </c>
      <c r="S25" s="93">
        <v>252367.29</v>
      </c>
      <c r="T25" s="142">
        <v>0</v>
      </c>
      <c r="U25" s="93">
        <v>252367.29</v>
      </c>
      <c r="V25" s="142">
        <v>0</v>
      </c>
      <c r="W25" s="5"/>
      <c r="X25" s="5"/>
      <c r="Y25" s="5"/>
      <c r="Z25" s="5"/>
    </row>
    <row r="26" spans="1:135" ht="15.75" customHeight="1" x14ac:dyDescent="0.2">
      <c r="A26" s="140" t="s">
        <v>69</v>
      </c>
      <c r="B26" s="6" t="s">
        <v>32</v>
      </c>
      <c r="C26" s="5" t="s">
        <v>105</v>
      </c>
      <c r="D26" s="44">
        <v>1790705.57</v>
      </c>
      <c r="E26" s="44">
        <v>1390128.9399999997</v>
      </c>
      <c r="F26" s="94">
        <v>3180834.51</v>
      </c>
      <c r="G26" s="86" t="s">
        <v>83</v>
      </c>
      <c r="H26" s="87" t="s">
        <v>83</v>
      </c>
      <c r="I26" s="46">
        <v>0.26644534869012554</v>
      </c>
      <c r="J26" s="9">
        <v>0.14999999795651112</v>
      </c>
      <c r="K26" s="10">
        <v>477125.17</v>
      </c>
      <c r="L26" s="39" t="s">
        <v>83</v>
      </c>
      <c r="M26" s="39" t="s">
        <v>83</v>
      </c>
      <c r="N26" s="46">
        <v>0</v>
      </c>
      <c r="O26" s="9">
        <v>0</v>
      </c>
      <c r="P26" s="10">
        <v>0</v>
      </c>
      <c r="Q26" s="91">
        <v>477125.17</v>
      </c>
      <c r="R26" s="92">
        <v>0</v>
      </c>
      <c r="S26" s="93">
        <v>477125.17</v>
      </c>
      <c r="T26" s="142">
        <v>0</v>
      </c>
      <c r="U26" s="93">
        <v>477125.17</v>
      </c>
      <c r="V26" s="142">
        <v>0</v>
      </c>
      <c r="W26" s="5"/>
      <c r="X26" s="5"/>
      <c r="Y26" s="5"/>
      <c r="Z26" s="5"/>
    </row>
    <row r="27" spans="1:135" ht="15.75" customHeight="1" x14ac:dyDescent="0.2">
      <c r="A27" s="140" t="s">
        <v>113</v>
      </c>
      <c r="B27" s="6" t="s">
        <v>58</v>
      </c>
      <c r="C27" s="5" t="s">
        <v>114</v>
      </c>
      <c r="D27" s="44">
        <v>3762524.88</v>
      </c>
      <c r="E27" s="44">
        <v>2920856.9000000004</v>
      </c>
      <c r="F27" s="94">
        <v>6683381.7800000003</v>
      </c>
      <c r="G27" s="86" t="s">
        <v>83</v>
      </c>
      <c r="H27" s="87" t="s">
        <v>83</v>
      </c>
      <c r="I27" s="46">
        <v>0.21709725411835681</v>
      </c>
      <c r="J27" s="9">
        <v>0.12221863824155201</v>
      </c>
      <c r="K27" s="10">
        <v>816833.82</v>
      </c>
      <c r="L27" s="39" t="s">
        <v>83</v>
      </c>
      <c r="M27" s="39" t="s">
        <v>83</v>
      </c>
      <c r="N27" s="46">
        <v>0</v>
      </c>
      <c r="O27" s="9">
        <v>0</v>
      </c>
      <c r="P27" s="10">
        <v>0</v>
      </c>
      <c r="Q27" s="91">
        <v>816833.82</v>
      </c>
      <c r="R27" s="92">
        <v>0</v>
      </c>
      <c r="S27" s="93">
        <v>816833.82</v>
      </c>
      <c r="T27" s="142">
        <v>0</v>
      </c>
      <c r="U27" s="93">
        <v>816833.82</v>
      </c>
      <c r="V27" s="142">
        <v>0</v>
      </c>
      <c r="W27" s="5"/>
      <c r="X27" s="5"/>
      <c r="Y27" s="5"/>
      <c r="Z27" s="5"/>
    </row>
    <row r="28" spans="1:135" ht="15.75" customHeight="1" x14ac:dyDescent="0.2">
      <c r="A28" s="140" t="s">
        <v>94</v>
      </c>
      <c r="B28" s="6" t="s">
        <v>58</v>
      </c>
      <c r="C28" s="5" t="s">
        <v>95</v>
      </c>
      <c r="D28" s="44">
        <v>4698933.71</v>
      </c>
      <c r="E28" s="44">
        <v>3647793.2700000005</v>
      </c>
      <c r="F28" s="94">
        <v>8346726.9800000004</v>
      </c>
      <c r="G28" s="86" t="s">
        <v>83</v>
      </c>
      <c r="H28" s="87" t="s">
        <v>83</v>
      </c>
      <c r="I28" s="46">
        <v>0.18228748113154378</v>
      </c>
      <c r="J28" s="9">
        <v>0.10262187706060562</v>
      </c>
      <c r="K28" s="10">
        <v>856556.79</v>
      </c>
      <c r="L28" s="39" t="s">
        <v>83</v>
      </c>
      <c r="M28" s="39" t="s">
        <v>83</v>
      </c>
      <c r="N28" s="46">
        <v>0</v>
      </c>
      <c r="O28" s="9">
        <v>0</v>
      </c>
      <c r="P28" s="10">
        <v>0</v>
      </c>
      <c r="Q28" s="91">
        <v>856556.79</v>
      </c>
      <c r="R28" s="92">
        <v>0</v>
      </c>
      <c r="S28" s="93">
        <v>856556.79</v>
      </c>
      <c r="T28" s="142">
        <v>0</v>
      </c>
      <c r="U28" s="93">
        <v>856556.79</v>
      </c>
      <c r="V28" s="142">
        <v>0</v>
      </c>
      <c r="W28" s="5"/>
      <c r="X28" s="5"/>
      <c r="Y28" s="5"/>
      <c r="Z28" s="5"/>
    </row>
    <row r="29" spans="1:135" ht="15.75" customHeight="1" x14ac:dyDescent="0.2">
      <c r="A29" s="140" t="s">
        <v>54</v>
      </c>
      <c r="B29" s="6" t="s">
        <v>58</v>
      </c>
      <c r="C29" s="5" t="s">
        <v>76</v>
      </c>
      <c r="D29" s="44">
        <v>2861549.27</v>
      </c>
      <c r="E29" s="44">
        <v>2221427.4200000004</v>
      </c>
      <c r="F29" s="94">
        <v>5082976.6900000004</v>
      </c>
      <c r="G29" s="86" t="s">
        <v>83</v>
      </c>
      <c r="H29" s="87" t="s">
        <v>83</v>
      </c>
      <c r="I29" s="46">
        <v>0.13617618053453959</v>
      </c>
      <c r="J29" s="9">
        <v>7.6662726147579463E-2</v>
      </c>
      <c r="K29" s="10">
        <v>389674.85</v>
      </c>
      <c r="L29" s="39" t="s">
        <v>83</v>
      </c>
      <c r="M29" s="39" t="s">
        <v>83</v>
      </c>
      <c r="N29" s="46">
        <v>0</v>
      </c>
      <c r="O29" s="9">
        <v>0</v>
      </c>
      <c r="P29" s="10">
        <v>0</v>
      </c>
      <c r="Q29" s="91">
        <v>389674.85</v>
      </c>
      <c r="R29" s="92">
        <v>0</v>
      </c>
      <c r="S29" s="93">
        <v>389674.85</v>
      </c>
      <c r="T29" s="142">
        <v>0</v>
      </c>
      <c r="U29" s="93">
        <v>389674.85</v>
      </c>
      <c r="V29" s="142">
        <v>0</v>
      </c>
      <c r="W29" s="5"/>
      <c r="X29" s="5"/>
      <c r="Y29" s="5"/>
      <c r="Z29" s="5"/>
    </row>
    <row r="30" spans="1:135" ht="15.75" customHeight="1" x14ac:dyDescent="0.2">
      <c r="A30" s="140" t="s">
        <v>110</v>
      </c>
      <c r="B30" s="6" t="s">
        <v>20</v>
      </c>
      <c r="C30" s="5" t="s">
        <v>112</v>
      </c>
      <c r="D30" s="44">
        <v>4027005.24</v>
      </c>
      <c r="E30" s="44">
        <v>3126173.63</v>
      </c>
      <c r="F30" s="94">
        <v>7153178.8700000001</v>
      </c>
      <c r="G30" s="86" t="s">
        <v>83</v>
      </c>
      <c r="H30" s="87" t="s">
        <v>83</v>
      </c>
      <c r="I30" s="46">
        <v>0.12434116425435791</v>
      </c>
      <c r="J30" s="9">
        <v>6.9999999874181817E-2</v>
      </c>
      <c r="K30" s="10">
        <v>500722.52</v>
      </c>
      <c r="L30" s="39" t="s">
        <v>83</v>
      </c>
      <c r="M30" s="39" t="s">
        <v>83</v>
      </c>
      <c r="N30" s="46">
        <v>0</v>
      </c>
      <c r="O30" s="9">
        <v>0</v>
      </c>
      <c r="P30" s="10">
        <v>0</v>
      </c>
      <c r="Q30" s="91">
        <v>500722.52</v>
      </c>
      <c r="R30" s="92">
        <v>0</v>
      </c>
      <c r="S30" s="93">
        <v>500722.52</v>
      </c>
      <c r="T30" s="142">
        <v>0</v>
      </c>
      <c r="U30" s="93">
        <v>500722.52</v>
      </c>
      <c r="V30" s="142">
        <v>0</v>
      </c>
      <c r="W30" s="5"/>
      <c r="X30" s="5"/>
      <c r="Y30" s="5"/>
      <c r="Z30" s="5"/>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row>
    <row r="31" spans="1:135" ht="15.75" customHeight="1" x14ac:dyDescent="0.2">
      <c r="A31" s="140" t="s">
        <v>94</v>
      </c>
      <c r="B31" s="6" t="s">
        <v>32</v>
      </c>
      <c r="C31" s="5" t="s">
        <v>130</v>
      </c>
      <c r="D31" s="44">
        <v>4897725.45</v>
      </c>
      <c r="E31" s="44">
        <v>3802115.7800000003</v>
      </c>
      <c r="F31" s="94">
        <v>8699841.2300000004</v>
      </c>
      <c r="G31" s="86" t="s">
        <v>83</v>
      </c>
      <c r="H31" s="87" t="s">
        <v>83</v>
      </c>
      <c r="I31" s="46">
        <v>0.12434116330469279</v>
      </c>
      <c r="J31" s="9">
        <v>6.9999999298837781E-2</v>
      </c>
      <c r="K31" s="10">
        <v>608988.88</v>
      </c>
      <c r="L31" s="39" t="s">
        <v>83</v>
      </c>
      <c r="M31" s="39" t="s">
        <v>83</v>
      </c>
      <c r="N31" s="46">
        <v>0</v>
      </c>
      <c r="O31" s="9">
        <v>0</v>
      </c>
      <c r="P31" s="10">
        <v>0</v>
      </c>
      <c r="Q31" s="91">
        <v>608988.88</v>
      </c>
      <c r="R31" s="92">
        <v>0</v>
      </c>
      <c r="S31" s="93">
        <v>608988.88</v>
      </c>
      <c r="T31" s="142">
        <v>0</v>
      </c>
      <c r="U31" s="93">
        <v>608988.88</v>
      </c>
      <c r="V31" s="142">
        <v>0</v>
      </c>
      <c r="W31" s="5"/>
      <c r="X31" s="5"/>
      <c r="Y31" s="5"/>
      <c r="Z31" s="5"/>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row>
    <row r="32" spans="1:135" ht="15.75" customHeight="1" x14ac:dyDescent="0.2">
      <c r="A32" s="140" t="s">
        <v>94</v>
      </c>
      <c r="B32" s="6" t="s">
        <v>20</v>
      </c>
      <c r="C32" s="5" t="s">
        <v>139</v>
      </c>
      <c r="D32" s="44">
        <v>3309342.7899999996</v>
      </c>
      <c r="E32" s="44">
        <v>2569050.5900000003</v>
      </c>
      <c r="F32" s="94">
        <v>5878393.3799999999</v>
      </c>
      <c r="G32" s="86" t="s">
        <v>83</v>
      </c>
      <c r="H32" s="87" t="s">
        <v>83</v>
      </c>
      <c r="I32" s="46">
        <v>0.12434116261494932</v>
      </c>
      <c r="J32" s="9">
        <v>6.9999998877244257E-2</v>
      </c>
      <c r="K32" s="10">
        <v>411487.53</v>
      </c>
      <c r="L32" s="39" t="s">
        <v>83</v>
      </c>
      <c r="M32" s="39" t="s">
        <v>83</v>
      </c>
      <c r="N32" s="46">
        <v>0</v>
      </c>
      <c r="O32" s="9">
        <v>0</v>
      </c>
      <c r="P32" s="10">
        <v>0</v>
      </c>
      <c r="Q32" s="91">
        <v>411487.53</v>
      </c>
      <c r="R32" s="92">
        <v>0</v>
      </c>
      <c r="S32" s="93">
        <v>411487.53</v>
      </c>
      <c r="T32" s="142">
        <v>0</v>
      </c>
      <c r="U32" s="93">
        <v>411487.53</v>
      </c>
      <c r="V32" s="142">
        <v>0</v>
      </c>
      <c r="W32" s="5"/>
      <c r="X32" s="5"/>
      <c r="Y32" s="5"/>
      <c r="Z32" s="5"/>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row>
    <row r="33" spans="1:135" ht="15.75" customHeight="1" x14ac:dyDescent="0.2">
      <c r="A33" s="140" t="s">
        <v>19</v>
      </c>
      <c r="B33" s="6" t="s">
        <v>20</v>
      </c>
      <c r="C33" s="5" t="s">
        <v>21</v>
      </c>
      <c r="D33" s="44">
        <v>3196661.08</v>
      </c>
      <c r="E33" s="44">
        <v>2481575.4799999995</v>
      </c>
      <c r="F33" s="94">
        <v>5678236.5599999996</v>
      </c>
      <c r="G33" s="86" t="s">
        <v>83</v>
      </c>
      <c r="H33" s="87" t="s">
        <v>83</v>
      </c>
      <c r="I33" s="46">
        <v>0</v>
      </c>
      <c r="J33" s="9">
        <v>0</v>
      </c>
      <c r="K33" s="10">
        <v>0</v>
      </c>
      <c r="L33" s="39" t="s">
        <v>83</v>
      </c>
      <c r="M33" s="39" t="s">
        <v>83</v>
      </c>
      <c r="N33" s="46">
        <v>0</v>
      </c>
      <c r="O33" s="9">
        <v>0</v>
      </c>
      <c r="P33" s="10">
        <v>0</v>
      </c>
      <c r="Q33" s="91">
        <v>0</v>
      </c>
      <c r="R33" s="92">
        <v>0</v>
      </c>
      <c r="S33" s="93">
        <v>0</v>
      </c>
      <c r="T33" s="142">
        <v>0</v>
      </c>
      <c r="U33" s="93">
        <v>0</v>
      </c>
      <c r="V33" s="142">
        <v>0</v>
      </c>
      <c r="W33" s="5"/>
      <c r="X33" s="5"/>
      <c r="Y33" s="5"/>
      <c r="Z33" s="5"/>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row>
    <row r="34" spans="1:135" ht="15.75" customHeight="1" x14ac:dyDescent="0.2">
      <c r="A34" s="140" t="s">
        <v>94</v>
      </c>
      <c r="B34" s="6" t="s">
        <v>20</v>
      </c>
      <c r="C34" s="5" t="s">
        <v>204</v>
      </c>
      <c r="D34" s="44">
        <v>3309342.7899999996</v>
      </c>
      <c r="E34" s="44">
        <v>2569050.5900000003</v>
      </c>
      <c r="F34" s="94">
        <v>5878393.3799999999</v>
      </c>
      <c r="G34" s="86" t="s">
        <v>83</v>
      </c>
      <c r="H34" s="87" t="s">
        <v>83</v>
      </c>
      <c r="I34" s="46">
        <v>0</v>
      </c>
      <c r="J34" s="9">
        <v>0</v>
      </c>
      <c r="K34" s="10">
        <v>0</v>
      </c>
      <c r="L34" s="39" t="s">
        <v>83</v>
      </c>
      <c r="M34" s="39" t="s">
        <v>83</v>
      </c>
      <c r="N34" s="46">
        <v>0</v>
      </c>
      <c r="O34" s="9">
        <v>0</v>
      </c>
      <c r="P34" s="10">
        <v>0</v>
      </c>
      <c r="Q34" s="91">
        <v>0</v>
      </c>
      <c r="R34" s="92">
        <v>0</v>
      </c>
      <c r="S34" s="93" t="s">
        <v>27</v>
      </c>
      <c r="T34" s="142" t="s">
        <v>27</v>
      </c>
      <c r="U34" s="93" t="s">
        <v>27</v>
      </c>
      <c r="V34" s="142" t="s">
        <v>27</v>
      </c>
      <c r="W34" s="5"/>
      <c r="X34" s="5"/>
      <c r="Y34" s="5"/>
      <c r="Z34" s="5"/>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row>
    <row r="35" spans="1:135" ht="15.75" customHeight="1" x14ac:dyDescent="0.2">
      <c r="A35" s="140" t="s">
        <v>106</v>
      </c>
      <c r="B35" s="6" t="s">
        <v>20</v>
      </c>
      <c r="C35" s="5" t="s">
        <v>107</v>
      </c>
      <c r="D35" s="44">
        <v>8447003.8900000006</v>
      </c>
      <c r="E35" s="44">
        <v>6557428.959999999</v>
      </c>
      <c r="F35" s="94">
        <v>15004432.85</v>
      </c>
      <c r="G35" s="86" t="s">
        <v>83</v>
      </c>
      <c r="H35" s="87" t="s">
        <v>83</v>
      </c>
      <c r="I35" s="46">
        <v>0</v>
      </c>
      <c r="J35" s="9">
        <v>0</v>
      </c>
      <c r="K35" s="10">
        <v>0</v>
      </c>
      <c r="L35" s="39" t="s">
        <v>83</v>
      </c>
      <c r="M35" s="39" t="s">
        <v>83</v>
      </c>
      <c r="N35" s="46">
        <v>0</v>
      </c>
      <c r="O35" s="9">
        <v>0</v>
      </c>
      <c r="P35" s="10">
        <v>0</v>
      </c>
      <c r="Q35" s="91">
        <v>0</v>
      </c>
      <c r="R35" s="92">
        <v>0</v>
      </c>
      <c r="S35" s="93">
        <v>0</v>
      </c>
      <c r="T35" s="142">
        <v>0</v>
      </c>
      <c r="U35" s="93">
        <v>0</v>
      </c>
      <c r="V35" s="142">
        <v>0</v>
      </c>
      <c r="W35" s="5"/>
      <c r="X35" s="5"/>
      <c r="Y35" s="5"/>
      <c r="Z35" s="5"/>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row>
    <row r="36" spans="1:135" ht="15.75" customHeight="1" x14ac:dyDescent="0.2">
      <c r="A36" s="140" t="s">
        <v>36</v>
      </c>
      <c r="B36" s="6" t="s">
        <v>20</v>
      </c>
      <c r="C36" s="5" t="s">
        <v>120</v>
      </c>
      <c r="D36" s="44">
        <v>92515500</v>
      </c>
      <c r="E36" s="44">
        <v>71820000</v>
      </c>
      <c r="F36" s="94">
        <v>164335500</v>
      </c>
      <c r="G36" s="86" t="s">
        <v>83</v>
      </c>
      <c r="H36" s="87" t="s">
        <v>83</v>
      </c>
      <c r="I36" s="46">
        <v>0</v>
      </c>
      <c r="J36" s="9">
        <v>0</v>
      </c>
      <c r="K36" s="10">
        <v>0</v>
      </c>
      <c r="L36" s="39" t="s">
        <v>83</v>
      </c>
      <c r="M36" s="39" t="s">
        <v>83</v>
      </c>
      <c r="N36" s="46">
        <v>0</v>
      </c>
      <c r="O36" s="9">
        <v>0</v>
      </c>
      <c r="P36" s="10">
        <v>0</v>
      </c>
      <c r="Q36" s="91">
        <v>0</v>
      </c>
      <c r="R36" s="92">
        <v>0</v>
      </c>
      <c r="S36" s="93" t="s">
        <v>27</v>
      </c>
      <c r="T36" s="142" t="s">
        <v>27</v>
      </c>
      <c r="U36" s="93" t="s">
        <v>27</v>
      </c>
      <c r="V36" s="142" t="s">
        <v>27</v>
      </c>
      <c r="W36" s="5"/>
      <c r="X36" s="5"/>
      <c r="Y36" s="5"/>
      <c r="Z36" s="5"/>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row>
    <row r="37" spans="1:135" ht="15.75" customHeight="1" x14ac:dyDescent="0.2">
      <c r="A37" s="140" t="s">
        <v>118</v>
      </c>
      <c r="B37" s="6" t="s">
        <v>20</v>
      </c>
      <c r="C37" s="99" t="s">
        <v>119</v>
      </c>
      <c r="D37" s="44">
        <v>6112711.71</v>
      </c>
      <c r="E37" s="44">
        <v>4745312.45</v>
      </c>
      <c r="F37" s="94">
        <v>10858024.16</v>
      </c>
      <c r="G37" s="86" t="s">
        <v>83</v>
      </c>
      <c r="H37" s="87" t="s">
        <v>83</v>
      </c>
      <c r="I37" s="46">
        <v>0</v>
      </c>
      <c r="J37" s="9">
        <v>0</v>
      </c>
      <c r="K37" s="10">
        <v>0</v>
      </c>
      <c r="L37" s="39" t="s">
        <v>83</v>
      </c>
      <c r="M37" s="39" t="s">
        <v>83</v>
      </c>
      <c r="N37" s="46">
        <v>0</v>
      </c>
      <c r="O37" s="9">
        <v>0</v>
      </c>
      <c r="P37" s="10">
        <v>0</v>
      </c>
      <c r="Q37" s="91">
        <v>0</v>
      </c>
      <c r="R37" s="92">
        <v>0</v>
      </c>
      <c r="S37" s="93" t="s">
        <v>27</v>
      </c>
      <c r="T37" s="142" t="s">
        <v>27</v>
      </c>
      <c r="U37" s="93" t="s">
        <v>27</v>
      </c>
      <c r="V37" s="142" t="s">
        <v>27</v>
      </c>
      <c r="W37" s="5"/>
      <c r="X37" s="5"/>
      <c r="Y37" s="5"/>
      <c r="Z37" s="5"/>
    </row>
    <row r="38" spans="1:135" ht="15.75" customHeight="1" x14ac:dyDescent="0.2">
      <c r="A38" s="140" t="s">
        <v>25</v>
      </c>
      <c r="B38" s="6" t="s">
        <v>20</v>
      </c>
      <c r="C38" s="5" t="s">
        <v>26</v>
      </c>
      <c r="D38" s="44">
        <v>15230087.859999999</v>
      </c>
      <c r="E38" s="44">
        <v>11823152.990000002</v>
      </c>
      <c r="F38" s="94">
        <v>27053240.850000001</v>
      </c>
      <c r="G38" s="86" t="s">
        <v>83</v>
      </c>
      <c r="H38" s="87" t="s">
        <v>83</v>
      </c>
      <c r="I38" s="46">
        <v>0</v>
      </c>
      <c r="J38" s="9">
        <v>0</v>
      </c>
      <c r="K38" s="10">
        <v>0</v>
      </c>
      <c r="L38" s="39" t="s">
        <v>83</v>
      </c>
      <c r="M38" s="39" t="s">
        <v>83</v>
      </c>
      <c r="N38" s="46">
        <v>0</v>
      </c>
      <c r="O38" s="9">
        <v>0</v>
      </c>
      <c r="P38" s="10">
        <v>0</v>
      </c>
      <c r="Q38" s="91">
        <v>0</v>
      </c>
      <c r="R38" s="92">
        <v>0</v>
      </c>
      <c r="S38" s="93">
        <v>0</v>
      </c>
      <c r="T38" s="142">
        <v>0</v>
      </c>
      <c r="U38" s="93">
        <v>0</v>
      </c>
      <c r="V38" s="142">
        <v>0</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row>
    <row r="39" spans="1:135" ht="15.75" customHeight="1" x14ac:dyDescent="0.2">
      <c r="A39" s="140" t="s">
        <v>81</v>
      </c>
      <c r="B39" s="6" t="s">
        <v>20</v>
      </c>
      <c r="C39" s="5" t="s">
        <v>96</v>
      </c>
      <c r="D39" s="44">
        <v>16843187.359999999</v>
      </c>
      <c r="E39" s="44">
        <v>13075405.91</v>
      </c>
      <c r="F39" s="94">
        <v>29918593.27</v>
      </c>
      <c r="G39" s="86" t="s">
        <v>83</v>
      </c>
      <c r="H39" s="87" t="s">
        <v>83</v>
      </c>
      <c r="I39" s="46">
        <v>0</v>
      </c>
      <c r="J39" s="9">
        <v>0</v>
      </c>
      <c r="K39" s="10">
        <v>0</v>
      </c>
      <c r="L39" s="39" t="s">
        <v>83</v>
      </c>
      <c r="M39" s="39" t="s">
        <v>83</v>
      </c>
      <c r="N39" s="46">
        <v>0</v>
      </c>
      <c r="O39" s="9">
        <v>0</v>
      </c>
      <c r="P39" s="10">
        <v>0</v>
      </c>
      <c r="Q39" s="91">
        <v>0</v>
      </c>
      <c r="R39" s="92">
        <v>0</v>
      </c>
      <c r="S39" s="93">
        <v>0</v>
      </c>
      <c r="T39" s="142">
        <v>0</v>
      </c>
      <c r="U39" s="93">
        <v>0</v>
      </c>
      <c r="V39" s="142">
        <v>0</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row>
    <row r="40" spans="1:135" ht="15.75" customHeight="1" x14ac:dyDescent="0.2">
      <c r="A40" s="140" t="s">
        <v>123</v>
      </c>
      <c r="B40" s="6" t="s">
        <v>32</v>
      </c>
      <c r="C40" s="5" t="s">
        <v>124</v>
      </c>
      <c r="D40" s="44">
        <v>1159530.21</v>
      </c>
      <c r="E40" s="44">
        <v>900146.03</v>
      </c>
      <c r="F40" s="94">
        <v>2059676.24</v>
      </c>
      <c r="G40" s="86" t="s">
        <v>83</v>
      </c>
      <c r="H40" s="87" t="s">
        <v>83</v>
      </c>
      <c r="I40" s="46">
        <v>0</v>
      </c>
      <c r="J40" s="9">
        <v>0</v>
      </c>
      <c r="K40" s="10">
        <v>0</v>
      </c>
      <c r="L40" s="39" t="s">
        <v>83</v>
      </c>
      <c r="M40" s="39" t="s">
        <v>83</v>
      </c>
      <c r="N40" s="46">
        <v>0</v>
      </c>
      <c r="O40" s="9">
        <v>0</v>
      </c>
      <c r="P40" s="10">
        <v>0</v>
      </c>
      <c r="Q40" s="91">
        <v>0</v>
      </c>
      <c r="R40" s="92">
        <v>0</v>
      </c>
      <c r="S40" s="93" t="s">
        <v>27</v>
      </c>
      <c r="T40" s="142" t="s">
        <v>27</v>
      </c>
      <c r="U40" s="93" t="s">
        <v>27</v>
      </c>
      <c r="V40" s="142" t="s">
        <v>27</v>
      </c>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row>
    <row r="41" spans="1:135" ht="15.75" customHeight="1" x14ac:dyDescent="0.2">
      <c r="A41" s="140" t="s">
        <v>84</v>
      </c>
      <c r="B41" s="6" t="s">
        <v>32</v>
      </c>
      <c r="C41" s="5" t="s">
        <v>154</v>
      </c>
      <c r="D41" s="44">
        <v>596632.01</v>
      </c>
      <c r="E41" s="44">
        <v>463166.83000000007</v>
      </c>
      <c r="F41" s="94">
        <v>1059798.8400000001</v>
      </c>
      <c r="G41" s="86" t="s">
        <v>83</v>
      </c>
      <c r="H41" s="87" t="s">
        <v>83</v>
      </c>
      <c r="I41" s="46">
        <v>0</v>
      </c>
      <c r="J41" s="9">
        <v>0</v>
      </c>
      <c r="K41" s="10">
        <v>0</v>
      </c>
      <c r="L41" s="39" t="s">
        <v>83</v>
      </c>
      <c r="M41" s="39" t="s">
        <v>83</v>
      </c>
      <c r="N41" s="46">
        <v>0</v>
      </c>
      <c r="O41" s="9">
        <v>0</v>
      </c>
      <c r="P41" s="10">
        <v>0</v>
      </c>
      <c r="Q41" s="91">
        <v>0</v>
      </c>
      <c r="R41" s="92">
        <v>0</v>
      </c>
      <c r="S41" s="93">
        <v>0</v>
      </c>
      <c r="T41" s="142">
        <v>0</v>
      </c>
      <c r="U41" s="93">
        <v>0</v>
      </c>
      <c r="V41" s="142">
        <v>0</v>
      </c>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row>
    <row r="42" spans="1:135" ht="15.75" customHeight="1" x14ac:dyDescent="0.2">
      <c r="A42" s="140" t="s">
        <v>164</v>
      </c>
      <c r="B42" s="6" t="s">
        <v>32</v>
      </c>
      <c r="C42" s="5" t="s">
        <v>165</v>
      </c>
      <c r="D42" s="44">
        <v>2066850.72</v>
      </c>
      <c r="E42" s="44">
        <v>1604501.07</v>
      </c>
      <c r="F42" s="94">
        <v>3671351.79</v>
      </c>
      <c r="G42" s="86" t="s">
        <v>83</v>
      </c>
      <c r="H42" s="87" t="s">
        <v>83</v>
      </c>
      <c r="I42" s="46">
        <v>0</v>
      </c>
      <c r="J42" s="9">
        <v>0</v>
      </c>
      <c r="K42" s="10">
        <v>0</v>
      </c>
      <c r="L42" s="39" t="s">
        <v>83</v>
      </c>
      <c r="M42" s="39" t="s">
        <v>83</v>
      </c>
      <c r="N42" s="46">
        <v>0</v>
      </c>
      <c r="O42" s="9">
        <v>0</v>
      </c>
      <c r="P42" s="10">
        <v>0</v>
      </c>
      <c r="Q42" s="91">
        <v>0</v>
      </c>
      <c r="R42" s="92">
        <v>0</v>
      </c>
      <c r="S42" s="93" t="s">
        <v>27</v>
      </c>
      <c r="T42" s="142" t="s">
        <v>27</v>
      </c>
      <c r="U42" s="93" t="s">
        <v>27</v>
      </c>
      <c r="V42" s="142" t="s">
        <v>27</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row>
    <row r="43" spans="1:135" ht="15.75" customHeight="1" x14ac:dyDescent="0.2">
      <c r="A43" s="140" t="s">
        <v>66</v>
      </c>
      <c r="B43" s="6" t="s">
        <v>32</v>
      </c>
      <c r="C43" s="5" t="s">
        <v>126</v>
      </c>
      <c r="D43" s="44">
        <v>634680.46</v>
      </c>
      <c r="E43" s="44">
        <v>492703.92999999993</v>
      </c>
      <c r="F43" s="94">
        <v>1127384.3899999999</v>
      </c>
      <c r="G43" s="86" t="s">
        <v>83</v>
      </c>
      <c r="H43" s="87" t="s">
        <v>83</v>
      </c>
      <c r="I43" s="46">
        <v>0</v>
      </c>
      <c r="J43" s="9">
        <v>0</v>
      </c>
      <c r="K43" s="10">
        <v>0</v>
      </c>
      <c r="L43" s="39" t="s">
        <v>83</v>
      </c>
      <c r="M43" s="39" t="s">
        <v>83</v>
      </c>
      <c r="N43" s="46">
        <v>0</v>
      </c>
      <c r="O43" s="9">
        <v>0</v>
      </c>
      <c r="P43" s="10">
        <v>0</v>
      </c>
      <c r="Q43" s="91">
        <v>0</v>
      </c>
      <c r="R43" s="92">
        <v>0</v>
      </c>
      <c r="S43" s="93">
        <v>0</v>
      </c>
      <c r="T43" s="142">
        <v>0</v>
      </c>
      <c r="U43" s="93" t="s">
        <v>27</v>
      </c>
      <c r="V43" s="142" t="s">
        <v>27</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row>
    <row r="44" spans="1:135" ht="15.75" customHeight="1" x14ac:dyDescent="0.2">
      <c r="A44" s="140" t="s">
        <v>71</v>
      </c>
      <c r="B44" s="6" t="s">
        <v>32</v>
      </c>
      <c r="C44" s="5" t="s">
        <v>188</v>
      </c>
      <c r="D44" s="44">
        <v>409627.95</v>
      </c>
      <c r="E44" s="44">
        <v>317995.13999999996</v>
      </c>
      <c r="F44" s="94">
        <v>727623.09</v>
      </c>
      <c r="G44" s="86" t="s">
        <v>83</v>
      </c>
      <c r="H44" s="87" t="s">
        <v>83</v>
      </c>
      <c r="I44" s="46">
        <v>0</v>
      </c>
      <c r="J44" s="9">
        <v>0</v>
      </c>
      <c r="K44" s="10">
        <v>0</v>
      </c>
      <c r="L44" s="39" t="s">
        <v>83</v>
      </c>
      <c r="M44" s="39" t="s">
        <v>83</v>
      </c>
      <c r="N44" s="46">
        <v>0</v>
      </c>
      <c r="O44" s="9">
        <v>0</v>
      </c>
      <c r="P44" s="10">
        <v>0</v>
      </c>
      <c r="Q44" s="91">
        <v>0</v>
      </c>
      <c r="R44" s="92">
        <v>0</v>
      </c>
      <c r="S44" s="93">
        <v>0</v>
      </c>
      <c r="T44" s="142">
        <v>0</v>
      </c>
      <c r="U44" s="93">
        <v>0</v>
      </c>
      <c r="V44" s="142">
        <v>0</v>
      </c>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row>
    <row r="45" spans="1:135" ht="15.75" customHeight="1" x14ac:dyDescent="0.2">
      <c r="A45" s="140" t="s">
        <v>42</v>
      </c>
      <c r="B45" s="6" t="s">
        <v>32</v>
      </c>
      <c r="C45" s="5" t="s">
        <v>43</v>
      </c>
      <c r="D45" s="44">
        <v>780422.53</v>
      </c>
      <c r="E45" s="44">
        <v>605843.84000000008</v>
      </c>
      <c r="F45" s="94">
        <v>1386266.37</v>
      </c>
      <c r="G45" s="86" t="s">
        <v>83</v>
      </c>
      <c r="H45" s="87" t="s">
        <v>83</v>
      </c>
      <c r="I45" s="46">
        <v>0</v>
      </c>
      <c r="J45" s="9">
        <v>0</v>
      </c>
      <c r="K45" s="10">
        <v>0</v>
      </c>
      <c r="L45" s="39" t="s">
        <v>83</v>
      </c>
      <c r="M45" s="39" t="s">
        <v>83</v>
      </c>
      <c r="N45" s="46">
        <v>0</v>
      </c>
      <c r="O45" s="9">
        <v>0</v>
      </c>
      <c r="P45" s="10">
        <v>0</v>
      </c>
      <c r="Q45" s="91">
        <v>0</v>
      </c>
      <c r="R45" s="92">
        <v>0</v>
      </c>
      <c r="S45" s="93" t="s">
        <v>27</v>
      </c>
      <c r="T45" s="142" t="s">
        <v>27</v>
      </c>
      <c r="U45" s="93" t="s">
        <v>27</v>
      </c>
      <c r="V45" s="142" t="s">
        <v>27</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row>
    <row r="46" spans="1:135" ht="15.75" customHeight="1" x14ac:dyDescent="0.2">
      <c r="A46" s="140" t="s">
        <v>44</v>
      </c>
      <c r="B46" s="6" t="s">
        <v>32</v>
      </c>
      <c r="C46" s="5" t="s">
        <v>45</v>
      </c>
      <c r="D46" s="44">
        <v>2175220.13</v>
      </c>
      <c r="E46" s="44">
        <v>1688628.4500000002</v>
      </c>
      <c r="F46" s="94">
        <v>3863848.58</v>
      </c>
      <c r="G46" s="86" t="s">
        <v>83</v>
      </c>
      <c r="H46" s="87" t="s">
        <v>83</v>
      </c>
      <c r="I46" s="46">
        <v>0</v>
      </c>
      <c r="J46" s="9">
        <v>0</v>
      </c>
      <c r="K46" s="10">
        <v>0</v>
      </c>
      <c r="L46" s="39" t="s">
        <v>83</v>
      </c>
      <c r="M46" s="39" t="s">
        <v>83</v>
      </c>
      <c r="N46" s="46">
        <v>0</v>
      </c>
      <c r="O46" s="9">
        <v>0</v>
      </c>
      <c r="P46" s="10">
        <v>0</v>
      </c>
      <c r="Q46" s="91">
        <v>0</v>
      </c>
      <c r="R46" s="92">
        <v>0</v>
      </c>
      <c r="S46" s="93" t="s">
        <v>27</v>
      </c>
      <c r="T46" s="142" t="s">
        <v>27</v>
      </c>
      <c r="U46" s="93" t="s">
        <v>27</v>
      </c>
      <c r="V46" s="142" t="s">
        <v>27</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row>
    <row r="47" spans="1:135" ht="15.75" customHeight="1" x14ac:dyDescent="0.2">
      <c r="A47" s="140" t="s">
        <v>118</v>
      </c>
      <c r="B47" s="6" t="s">
        <v>32</v>
      </c>
      <c r="C47" s="5" t="s">
        <v>132</v>
      </c>
      <c r="D47" s="44">
        <v>3015541.7</v>
      </c>
      <c r="E47" s="44">
        <v>2340972.1099999994</v>
      </c>
      <c r="F47" s="94">
        <v>5356513.8099999996</v>
      </c>
      <c r="G47" s="86" t="s">
        <v>83</v>
      </c>
      <c r="H47" s="87" t="s">
        <v>83</v>
      </c>
      <c r="I47" s="46">
        <v>0</v>
      </c>
      <c r="J47" s="9">
        <v>0</v>
      </c>
      <c r="K47" s="10">
        <v>0</v>
      </c>
      <c r="L47" s="39" t="s">
        <v>83</v>
      </c>
      <c r="M47" s="39" t="s">
        <v>83</v>
      </c>
      <c r="N47" s="46">
        <v>0</v>
      </c>
      <c r="O47" s="9">
        <v>0</v>
      </c>
      <c r="P47" s="10">
        <v>0</v>
      </c>
      <c r="Q47" s="91">
        <v>0</v>
      </c>
      <c r="R47" s="92">
        <v>0</v>
      </c>
      <c r="S47" s="93">
        <v>0</v>
      </c>
      <c r="T47" s="142">
        <v>0</v>
      </c>
      <c r="U47" s="93">
        <v>0</v>
      </c>
      <c r="V47" s="142">
        <v>0</v>
      </c>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row>
    <row r="48" spans="1:135" ht="15.75" customHeight="1" x14ac:dyDescent="0.2">
      <c r="A48" s="140" t="s">
        <v>46</v>
      </c>
      <c r="B48" s="6" t="s">
        <v>32</v>
      </c>
      <c r="C48" s="5" t="s">
        <v>47</v>
      </c>
      <c r="D48" s="44">
        <v>573964.85</v>
      </c>
      <c r="E48" s="44">
        <v>445570.26</v>
      </c>
      <c r="F48" s="94">
        <v>1019535.11</v>
      </c>
      <c r="G48" s="86" t="s">
        <v>83</v>
      </c>
      <c r="H48" s="87" t="s">
        <v>83</v>
      </c>
      <c r="I48" s="46">
        <v>0</v>
      </c>
      <c r="J48" s="9">
        <v>0</v>
      </c>
      <c r="K48" s="10">
        <v>0</v>
      </c>
      <c r="L48" s="39" t="s">
        <v>83</v>
      </c>
      <c r="M48" s="39" t="s">
        <v>83</v>
      </c>
      <c r="N48" s="46">
        <v>0</v>
      </c>
      <c r="O48" s="9">
        <v>0</v>
      </c>
      <c r="P48" s="10">
        <v>0</v>
      </c>
      <c r="Q48" s="91">
        <v>0</v>
      </c>
      <c r="R48" s="92">
        <v>0</v>
      </c>
      <c r="S48" s="93" t="s">
        <v>27</v>
      </c>
      <c r="T48" s="142" t="s">
        <v>27</v>
      </c>
      <c r="U48" s="93" t="s">
        <v>27</v>
      </c>
      <c r="V48" s="142" t="s">
        <v>27</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row>
    <row r="49" spans="1:135" ht="15.75" customHeight="1" x14ac:dyDescent="0.2">
      <c r="A49" s="140" t="s">
        <v>81</v>
      </c>
      <c r="B49" s="6" t="s">
        <v>32</v>
      </c>
      <c r="C49" s="5" t="s">
        <v>82</v>
      </c>
      <c r="D49" s="44">
        <v>8309132.9100000001</v>
      </c>
      <c r="E49" s="44">
        <v>6450399.3900000006</v>
      </c>
      <c r="F49" s="94">
        <v>14759532.300000001</v>
      </c>
      <c r="G49" s="86" t="s">
        <v>83</v>
      </c>
      <c r="H49" s="87" t="s">
        <v>83</v>
      </c>
      <c r="I49" s="46">
        <v>0</v>
      </c>
      <c r="J49" s="9">
        <v>0</v>
      </c>
      <c r="K49" s="10">
        <v>0</v>
      </c>
      <c r="L49" s="39" t="s">
        <v>83</v>
      </c>
      <c r="M49" s="39" t="s">
        <v>83</v>
      </c>
      <c r="N49" s="46">
        <v>0</v>
      </c>
      <c r="O49" s="9">
        <v>0</v>
      </c>
      <c r="P49" s="10">
        <v>0</v>
      </c>
      <c r="Q49" s="91">
        <v>0</v>
      </c>
      <c r="R49" s="92">
        <v>0</v>
      </c>
      <c r="S49" s="93">
        <v>0</v>
      </c>
      <c r="T49" s="142">
        <v>0</v>
      </c>
      <c r="U49" s="93">
        <v>0</v>
      </c>
      <c r="V49" s="142">
        <v>0</v>
      </c>
      <c r="W49" s="5"/>
      <c r="X49" s="5"/>
      <c r="Y49" s="5"/>
      <c r="Z49" s="5"/>
    </row>
    <row r="50" spans="1:135" ht="15.75" customHeight="1" x14ac:dyDescent="0.2">
      <c r="A50" s="140" t="s">
        <v>87</v>
      </c>
      <c r="B50" s="6" t="s">
        <v>32</v>
      </c>
      <c r="C50" s="5" t="s">
        <v>88</v>
      </c>
      <c r="D50" s="44">
        <v>1834420.8099999998</v>
      </c>
      <c r="E50" s="44">
        <v>1424065.1800000004</v>
      </c>
      <c r="F50" s="94">
        <v>3258485.99</v>
      </c>
      <c r="G50" s="86" t="s">
        <v>83</v>
      </c>
      <c r="H50" s="87" t="s">
        <v>83</v>
      </c>
      <c r="I50" s="46">
        <v>0</v>
      </c>
      <c r="J50" s="9">
        <v>0</v>
      </c>
      <c r="K50" s="10">
        <v>0</v>
      </c>
      <c r="L50" s="39" t="s">
        <v>83</v>
      </c>
      <c r="M50" s="39" t="s">
        <v>83</v>
      </c>
      <c r="N50" s="46">
        <v>0</v>
      </c>
      <c r="O50" s="9">
        <v>0</v>
      </c>
      <c r="P50" s="10">
        <v>0</v>
      </c>
      <c r="Q50" s="91">
        <v>0</v>
      </c>
      <c r="R50" s="92">
        <v>0</v>
      </c>
      <c r="S50" s="93" t="s">
        <v>27</v>
      </c>
      <c r="T50" s="142" t="s">
        <v>27</v>
      </c>
      <c r="U50" s="93" t="s">
        <v>27</v>
      </c>
      <c r="V50" s="142" t="s">
        <v>27</v>
      </c>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row>
    <row r="51" spans="1:135" ht="15.75" customHeight="1" x14ac:dyDescent="0.2">
      <c r="A51" s="140" t="s">
        <v>50</v>
      </c>
      <c r="B51" s="6" t="s">
        <v>32</v>
      </c>
      <c r="C51" s="5" t="s">
        <v>51</v>
      </c>
      <c r="D51" s="44">
        <v>971449.68</v>
      </c>
      <c r="E51" s="44">
        <v>754138.66</v>
      </c>
      <c r="F51" s="94">
        <v>1725588.34</v>
      </c>
      <c r="G51" s="86" t="s">
        <v>83</v>
      </c>
      <c r="H51" s="87" t="s">
        <v>83</v>
      </c>
      <c r="I51" s="46">
        <v>0</v>
      </c>
      <c r="J51" s="9">
        <v>0</v>
      </c>
      <c r="K51" s="10">
        <v>0</v>
      </c>
      <c r="L51" s="39" t="s">
        <v>83</v>
      </c>
      <c r="M51" s="39" t="s">
        <v>83</v>
      </c>
      <c r="N51" s="46">
        <v>0</v>
      </c>
      <c r="O51" s="9">
        <v>0</v>
      </c>
      <c r="P51" s="10">
        <v>0</v>
      </c>
      <c r="Q51" s="91">
        <v>0</v>
      </c>
      <c r="R51" s="92">
        <v>0</v>
      </c>
      <c r="S51" s="93">
        <v>0</v>
      </c>
      <c r="T51" s="142">
        <v>0</v>
      </c>
      <c r="U51" s="93">
        <v>0</v>
      </c>
      <c r="V51" s="142">
        <v>0</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row>
    <row r="52" spans="1:135" ht="15.75" customHeight="1" x14ac:dyDescent="0.2">
      <c r="A52" s="140" t="s">
        <v>52</v>
      </c>
      <c r="B52" s="6" t="s">
        <v>32</v>
      </c>
      <c r="C52" s="5" t="s">
        <v>53</v>
      </c>
      <c r="D52" s="44">
        <v>1190025.8600000001</v>
      </c>
      <c r="E52" s="44">
        <v>923819.8600000001</v>
      </c>
      <c r="F52" s="94">
        <v>2113845.7200000002</v>
      </c>
      <c r="G52" s="86" t="s">
        <v>83</v>
      </c>
      <c r="H52" s="87" t="s">
        <v>83</v>
      </c>
      <c r="I52" s="46">
        <v>0</v>
      </c>
      <c r="J52" s="9">
        <v>0</v>
      </c>
      <c r="K52" s="10">
        <v>0</v>
      </c>
      <c r="L52" s="39" t="s">
        <v>83</v>
      </c>
      <c r="M52" s="39" t="s">
        <v>83</v>
      </c>
      <c r="N52" s="46">
        <v>0</v>
      </c>
      <c r="O52" s="9">
        <v>0</v>
      </c>
      <c r="P52" s="10">
        <v>0</v>
      </c>
      <c r="Q52" s="91">
        <v>0</v>
      </c>
      <c r="R52" s="92">
        <v>0</v>
      </c>
      <c r="S52" s="93" t="s">
        <v>27</v>
      </c>
      <c r="T52" s="142" t="s">
        <v>27</v>
      </c>
      <c r="U52" s="93" t="s">
        <v>27</v>
      </c>
      <c r="V52" s="142" t="s">
        <v>27</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row>
    <row r="53" spans="1:135" ht="15.75" customHeight="1" x14ac:dyDescent="0.2">
      <c r="A53" s="140" t="s">
        <v>56</v>
      </c>
      <c r="B53" s="6" t="s">
        <v>32</v>
      </c>
      <c r="C53" s="5" t="s">
        <v>57</v>
      </c>
      <c r="D53" s="44">
        <v>1104241.97</v>
      </c>
      <c r="E53" s="44">
        <v>857225.63000000012</v>
      </c>
      <c r="F53" s="94">
        <v>1961467.6</v>
      </c>
      <c r="G53" s="86" t="s">
        <v>83</v>
      </c>
      <c r="H53" s="87" t="s">
        <v>83</v>
      </c>
      <c r="I53" s="46">
        <v>0</v>
      </c>
      <c r="J53" s="9">
        <v>0</v>
      </c>
      <c r="K53" s="10">
        <v>0</v>
      </c>
      <c r="L53" s="39" t="s">
        <v>83</v>
      </c>
      <c r="M53" s="39" t="s">
        <v>83</v>
      </c>
      <c r="N53" s="46">
        <v>0</v>
      </c>
      <c r="O53" s="9">
        <v>0</v>
      </c>
      <c r="P53" s="10">
        <v>0</v>
      </c>
      <c r="Q53" s="91">
        <v>0</v>
      </c>
      <c r="R53" s="92">
        <v>0</v>
      </c>
      <c r="S53" s="93" t="s">
        <v>27</v>
      </c>
      <c r="T53" s="142" t="s">
        <v>27</v>
      </c>
      <c r="U53" s="93" t="s">
        <v>27</v>
      </c>
      <c r="V53" s="142" t="s">
        <v>27</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row>
    <row r="54" spans="1:135" ht="15.75" customHeight="1" x14ac:dyDescent="0.2">
      <c r="A54" s="140" t="s">
        <v>102</v>
      </c>
      <c r="B54" s="6" t="s">
        <v>58</v>
      </c>
      <c r="C54" s="5" t="s">
        <v>103</v>
      </c>
      <c r="D54" s="44">
        <v>15479966.42</v>
      </c>
      <c r="E54" s="44">
        <v>12017134.290000001</v>
      </c>
      <c r="F54" s="94">
        <v>27497100.710000001</v>
      </c>
      <c r="G54" s="86" t="s">
        <v>83</v>
      </c>
      <c r="H54" s="87" t="s">
        <v>83</v>
      </c>
      <c r="I54" s="46">
        <v>0</v>
      </c>
      <c r="J54" s="9">
        <v>0</v>
      </c>
      <c r="K54" s="10">
        <v>0</v>
      </c>
      <c r="L54" s="39" t="s">
        <v>83</v>
      </c>
      <c r="M54" s="39" t="s">
        <v>83</v>
      </c>
      <c r="N54" s="46">
        <v>0</v>
      </c>
      <c r="O54" s="9">
        <v>0</v>
      </c>
      <c r="P54" s="10">
        <v>0</v>
      </c>
      <c r="Q54" s="91">
        <v>0</v>
      </c>
      <c r="R54" s="92">
        <v>0</v>
      </c>
      <c r="S54" s="93" t="s">
        <v>27</v>
      </c>
      <c r="T54" s="142" t="s">
        <v>27</v>
      </c>
      <c r="U54" s="93" t="s">
        <v>27</v>
      </c>
      <c r="V54" s="142" t="s">
        <v>27</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row>
    <row r="55" spans="1:135" ht="15.75" customHeight="1" x14ac:dyDescent="0.2">
      <c r="A55" s="140" t="s">
        <v>145</v>
      </c>
      <c r="B55" s="6" t="s">
        <v>58</v>
      </c>
      <c r="C55" s="5" t="s">
        <v>146</v>
      </c>
      <c r="D55" s="44">
        <v>1962159.89</v>
      </c>
      <c r="E55" s="44">
        <v>1523229.34</v>
      </c>
      <c r="F55" s="94">
        <v>3485389.23</v>
      </c>
      <c r="G55" s="86" t="s">
        <v>83</v>
      </c>
      <c r="H55" s="87" t="s">
        <v>83</v>
      </c>
      <c r="I55" s="46">
        <v>0</v>
      </c>
      <c r="J55" s="9">
        <v>0</v>
      </c>
      <c r="K55" s="10">
        <v>0</v>
      </c>
      <c r="L55" s="39" t="s">
        <v>83</v>
      </c>
      <c r="M55" s="39" t="s">
        <v>83</v>
      </c>
      <c r="N55" s="46">
        <v>0</v>
      </c>
      <c r="O55" s="9">
        <v>0</v>
      </c>
      <c r="P55" s="10">
        <v>0</v>
      </c>
      <c r="Q55" s="91">
        <v>0</v>
      </c>
      <c r="R55" s="92">
        <v>0</v>
      </c>
      <c r="S55" s="93">
        <v>0</v>
      </c>
      <c r="T55" s="142">
        <v>0</v>
      </c>
      <c r="U55" s="93">
        <v>0</v>
      </c>
      <c r="V55" s="142">
        <v>0</v>
      </c>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row>
    <row r="56" spans="1:135" ht="15.75" customHeight="1" x14ac:dyDescent="0.2">
      <c r="A56" s="140" t="s">
        <v>44</v>
      </c>
      <c r="B56" s="6" t="s">
        <v>58</v>
      </c>
      <c r="C56" s="5" t="s">
        <v>168</v>
      </c>
      <c r="D56" s="44">
        <v>539018.18000000005</v>
      </c>
      <c r="E56" s="44">
        <v>418441.07999999996</v>
      </c>
      <c r="F56" s="94">
        <v>957459.26</v>
      </c>
      <c r="G56" s="86" t="s">
        <v>83</v>
      </c>
      <c r="H56" s="87" t="s">
        <v>83</v>
      </c>
      <c r="I56" s="46">
        <v>0</v>
      </c>
      <c r="J56" s="9">
        <v>0</v>
      </c>
      <c r="K56" s="10">
        <v>0</v>
      </c>
      <c r="L56" s="39" t="s">
        <v>83</v>
      </c>
      <c r="M56" s="39" t="s">
        <v>83</v>
      </c>
      <c r="N56" s="46">
        <v>0</v>
      </c>
      <c r="O56" s="9">
        <v>0</v>
      </c>
      <c r="P56" s="10">
        <v>0</v>
      </c>
      <c r="Q56" s="91">
        <v>0</v>
      </c>
      <c r="R56" s="92">
        <v>0</v>
      </c>
      <c r="S56" s="93" t="s">
        <v>27</v>
      </c>
      <c r="T56" s="142" t="s">
        <v>27</v>
      </c>
      <c r="U56" s="93" t="s">
        <v>27</v>
      </c>
      <c r="V56" s="142" t="s">
        <v>27</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row>
    <row r="57" spans="1:135" ht="15.75" customHeight="1" x14ac:dyDescent="0.2">
      <c r="A57" s="140" t="s">
        <v>152</v>
      </c>
      <c r="B57" s="6" t="s">
        <v>58</v>
      </c>
      <c r="C57" s="5" t="s">
        <v>153</v>
      </c>
      <c r="D57" s="44">
        <v>778836.31</v>
      </c>
      <c r="E57" s="44">
        <v>604612.44999999995</v>
      </c>
      <c r="F57" s="94">
        <v>1383448.76</v>
      </c>
      <c r="G57" s="86" t="s">
        <v>83</v>
      </c>
      <c r="H57" s="87" t="s">
        <v>83</v>
      </c>
      <c r="I57" s="46">
        <v>0</v>
      </c>
      <c r="J57" s="9">
        <v>0</v>
      </c>
      <c r="K57" s="10">
        <v>0</v>
      </c>
      <c r="L57" s="39" t="s">
        <v>83</v>
      </c>
      <c r="M57" s="39" t="s">
        <v>83</v>
      </c>
      <c r="N57" s="46">
        <v>0</v>
      </c>
      <c r="O57" s="9">
        <v>0</v>
      </c>
      <c r="P57" s="10">
        <v>0</v>
      </c>
      <c r="Q57" s="91">
        <v>0</v>
      </c>
      <c r="R57" s="92">
        <v>0</v>
      </c>
      <c r="S57" s="93" t="s">
        <v>27</v>
      </c>
      <c r="T57" s="142" t="s">
        <v>27</v>
      </c>
      <c r="U57" s="93" t="s">
        <v>27</v>
      </c>
      <c r="V57" s="142" t="s">
        <v>27</v>
      </c>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row>
    <row r="58" spans="1:135" ht="15.75" customHeight="1" x14ac:dyDescent="0.2">
      <c r="A58" s="140" t="s">
        <v>23</v>
      </c>
      <c r="B58" s="6" t="s">
        <v>58</v>
      </c>
      <c r="C58" s="5" t="s">
        <v>59</v>
      </c>
      <c r="D58" s="44">
        <v>6597986.0800000001</v>
      </c>
      <c r="E58" s="44">
        <v>5122032.09</v>
      </c>
      <c r="F58" s="94">
        <v>11720018.17</v>
      </c>
      <c r="G58" s="86" t="s">
        <v>83</v>
      </c>
      <c r="H58" s="87" t="s">
        <v>83</v>
      </c>
      <c r="I58" s="46">
        <v>0</v>
      </c>
      <c r="J58" s="9">
        <v>0</v>
      </c>
      <c r="K58" s="10">
        <v>0</v>
      </c>
      <c r="L58" s="39" t="s">
        <v>83</v>
      </c>
      <c r="M58" s="39" t="s">
        <v>83</v>
      </c>
      <c r="N58" s="46">
        <v>0</v>
      </c>
      <c r="O58" s="9">
        <v>0</v>
      </c>
      <c r="P58" s="10">
        <v>0</v>
      </c>
      <c r="Q58" s="91">
        <v>0</v>
      </c>
      <c r="R58" s="92">
        <v>0</v>
      </c>
      <c r="S58" s="93" t="s">
        <v>27</v>
      </c>
      <c r="T58" s="142" t="s">
        <v>27</v>
      </c>
      <c r="U58" s="93" t="s">
        <v>27</v>
      </c>
      <c r="V58" s="142" t="s">
        <v>27</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row>
    <row r="59" spans="1:135" ht="15.75" customHeight="1" x14ac:dyDescent="0.2">
      <c r="A59" s="140" t="s">
        <v>34</v>
      </c>
      <c r="B59" s="6" t="s">
        <v>58</v>
      </c>
      <c r="C59" s="5" t="s">
        <v>60</v>
      </c>
      <c r="D59" s="44">
        <v>2626788.0299999998</v>
      </c>
      <c r="E59" s="44">
        <v>2039181.7200000002</v>
      </c>
      <c r="F59" s="94">
        <v>4665969.75</v>
      </c>
      <c r="G59" s="86" t="s">
        <v>83</v>
      </c>
      <c r="H59" s="87" t="s">
        <v>83</v>
      </c>
      <c r="I59" s="46">
        <v>0</v>
      </c>
      <c r="J59" s="9">
        <v>0</v>
      </c>
      <c r="K59" s="10">
        <v>0</v>
      </c>
      <c r="L59" s="39" t="s">
        <v>83</v>
      </c>
      <c r="M59" s="39" t="s">
        <v>83</v>
      </c>
      <c r="N59" s="46">
        <v>0</v>
      </c>
      <c r="O59" s="9">
        <v>0</v>
      </c>
      <c r="P59" s="10">
        <v>0</v>
      </c>
      <c r="Q59" s="91">
        <v>0</v>
      </c>
      <c r="R59" s="92">
        <v>0</v>
      </c>
      <c r="S59" s="93">
        <v>0</v>
      </c>
      <c r="T59" s="142">
        <v>0</v>
      </c>
      <c r="U59" s="93">
        <v>0</v>
      </c>
      <c r="V59" s="142">
        <v>0</v>
      </c>
      <c r="W59" s="5"/>
      <c r="X59" s="5"/>
      <c r="Y59" s="5"/>
      <c r="Z59" s="5"/>
    </row>
    <row r="60" spans="1:135" ht="15.75" customHeight="1" x14ac:dyDescent="0.2">
      <c r="A60" s="140" t="s">
        <v>166</v>
      </c>
      <c r="B60" s="6" t="s">
        <v>58</v>
      </c>
      <c r="C60" s="5" t="s">
        <v>213</v>
      </c>
      <c r="D60" s="44">
        <v>139587.79999999999</v>
      </c>
      <c r="E60" s="44">
        <v>108362.32</v>
      </c>
      <c r="F60" s="94">
        <v>247950.12</v>
      </c>
      <c r="G60" s="86" t="s">
        <v>83</v>
      </c>
      <c r="H60" s="87" t="s">
        <v>83</v>
      </c>
      <c r="I60" s="46">
        <v>0</v>
      </c>
      <c r="J60" s="9">
        <v>0</v>
      </c>
      <c r="K60" s="10">
        <v>0</v>
      </c>
      <c r="L60" s="39" t="s">
        <v>83</v>
      </c>
      <c r="M60" s="39" t="s">
        <v>83</v>
      </c>
      <c r="N60" s="46">
        <v>0</v>
      </c>
      <c r="O60" s="9">
        <v>0</v>
      </c>
      <c r="P60" s="10">
        <v>0</v>
      </c>
      <c r="Q60" s="91">
        <v>0</v>
      </c>
      <c r="R60" s="92">
        <v>0</v>
      </c>
      <c r="S60" s="93" t="s">
        <v>27</v>
      </c>
      <c r="T60" s="142" t="s">
        <v>27</v>
      </c>
      <c r="U60" s="93" t="s">
        <v>27</v>
      </c>
      <c r="V60" s="142" t="s">
        <v>27</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row>
    <row r="61" spans="1:135" ht="15.75" customHeight="1" x14ac:dyDescent="0.2">
      <c r="A61" s="140" t="s">
        <v>19</v>
      </c>
      <c r="B61" s="6" t="s">
        <v>58</v>
      </c>
      <c r="C61" s="5" t="s">
        <v>97</v>
      </c>
      <c r="D61" s="44">
        <v>1512978.9899999998</v>
      </c>
      <c r="E61" s="44">
        <v>1174529.1400000001</v>
      </c>
      <c r="F61" s="94">
        <v>2687508.13</v>
      </c>
      <c r="G61" s="86" t="s">
        <v>83</v>
      </c>
      <c r="H61" s="87" t="s">
        <v>83</v>
      </c>
      <c r="I61" s="46">
        <v>0</v>
      </c>
      <c r="J61" s="9">
        <v>0</v>
      </c>
      <c r="K61" s="10">
        <v>0</v>
      </c>
      <c r="L61" s="39" t="s">
        <v>83</v>
      </c>
      <c r="M61" s="39" t="s">
        <v>83</v>
      </c>
      <c r="N61" s="46">
        <v>0</v>
      </c>
      <c r="O61" s="9">
        <v>0</v>
      </c>
      <c r="P61" s="10">
        <v>0</v>
      </c>
      <c r="Q61" s="91">
        <v>0</v>
      </c>
      <c r="R61" s="92">
        <v>0</v>
      </c>
      <c r="S61" s="93" t="s">
        <v>27</v>
      </c>
      <c r="T61" s="142" t="s">
        <v>27</v>
      </c>
      <c r="U61" s="93" t="s">
        <v>27</v>
      </c>
      <c r="V61" s="142" t="s">
        <v>27</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row>
    <row r="62" spans="1:135" ht="15.75" customHeight="1" x14ac:dyDescent="0.2">
      <c r="A62" s="140" t="s">
        <v>52</v>
      </c>
      <c r="B62" s="6" t="s">
        <v>58</v>
      </c>
      <c r="C62" s="5" t="s">
        <v>61</v>
      </c>
      <c r="D62" s="44">
        <v>323876.93</v>
      </c>
      <c r="E62" s="44">
        <v>251426.40999999997</v>
      </c>
      <c r="F62" s="94">
        <v>575303.34</v>
      </c>
      <c r="G62" s="86" t="s">
        <v>83</v>
      </c>
      <c r="H62" s="87" t="s">
        <v>83</v>
      </c>
      <c r="I62" s="46">
        <v>0</v>
      </c>
      <c r="J62" s="9">
        <v>0</v>
      </c>
      <c r="K62" s="10">
        <v>0</v>
      </c>
      <c r="L62" s="39" t="s">
        <v>83</v>
      </c>
      <c r="M62" s="39" t="s">
        <v>83</v>
      </c>
      <c r="N62" s="46">
        <v>0</v>
      </c>
      <c r="O62" s="9">
        <v>0</v>
      </c>
      <c r="P62" s="10">
        <v>0</v>
      </c>
      <c r="Q62" s="91">
        <v>0</v>
      </c>
      <c r="R62" s="92">
        <v>0</v>
      </c>
      <c r="S62" s="93">
        <v>0</v>
      </c>
      <c r="T62" s="142">
        <v>0</v>
      </c>
      <c r="U62" s="93">
        <v>0</v>
      </c>
      <c r="V62" s="142">
        <v>0</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row>
    <row r="63" spans="1:135" ht="15.75" customHeight="1" x14ac:dyDescent="0.2">
      <c r="A63" s="143" t="s">
        <v>44</v>
      </c>
      <c r="B63" s="6" t="s">
        <v>58</v>
      </c>
      <c r="C63" s="5" t="s">
        <v>62</v>
      </c>
      <c r="D63" s="44">
        <v>104075.56</v>
      </c>
      <c r="E63" s="44">
        <v>80794.100000000006</v>
      </c>
      <c r="F63" s="94">
        <v>184869.66</v>
      </c>
      <c r="G63" s="86" t="s">
        <v>83</v>
      </c>
      <c r="H63" s="87" t="s">
        <v>83</v>
      </c>
      <c r="I63" s="46">
        <v>0</v>
      </c>
      <c r="J63" s="9">
        <v>0</v>
      </c>
      <c r="K63" s="10">
        <v>0</v>
      </c>
      <c r="L63" s="39" t="s">
        <v>83</v>
      </c>
      <c r="M63" s="39" t="s">
        <v>83</v>
      </c>
      <c r="N63" s="46">
        <v>0</v>
      </c>
      <c r="O63" s="9">
        <v>0</v>
      </c>
      <c r="P63" s="10">
        <v>0</v>
      </c>
      <c r="Q63" s="91">
        <v>0</v>
      </c>
      <c r="R63" s="92">
        <v>0</v>
      </c>
      <c r="S63" s="93" t="s">
        <v>27</v>
      </c>
      <c r="T63" s="142" t="s">
        <v>27</v>
      </c>
      <c r="U63" s="93" t="s">
        <v>27</v>
      </c>
      <c r="V63" s="142" t="s">
        <v>27</v>
      </c>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row>
    <row r="64" spans="1:135" ht="15.75" customHeight="1" x14ac:dyDescent="0.2">
      <c r="A64" s="140" t="s">
        <v>23</v>
      </c>
      <c r="B64" s="6" t="s">
        <v>58</v>
      </c>
      <c r="C64" s="5" t="s">
        <v>64</v>
      </c>
      <c r="D64" s="44">
        <v>528921.30000000005</v>
      </c>
      <c r="E64" s="44">
        <v>410602.83999999997</v>
      </c>
      <c r="F64" s="94">
        <v>939524.14</v>
      </c>
      <c r="G64" s="86" t="s">
        <v>83</v>
      </c>
      <c r="H64" s="87" t="s">
        <v>83</v>
      </c>
      <c r="I64" s="46">
        <v>0</v>
      </c>
      <c r="J64" s="9">
        <v>0</v>
      </c>
      <c r="K64" s="10">
        <v>0</v>
      </c>
      <c r="L64" s="39" t="s">
        <v>83</v>
      </c>
      <c r="M64" s="39" t="s">
        <v>83</v>
      </c>
      <c r="N64" s="46">
        <v>0</v>
      </c>
      <c r="O64" s="9">
        <v>0</v>
      </c>
      <c r="P64" s="10">
        <v>0</v>
      </c>
      <c r="Q64" s="91">
        <v>0</v>
      </c>
      <c r="R64" s="92">
        <v>0</v>
      </c>
      <c r="S64" s="93">
        <v>0</v>
      </c>
      <c r="T64" s="142">
        <v>0</v>
      </c>
      <c r="U64" s="93">
        <v>0</v>
      </c>
      <c r="V64" s="142">
        <v>0</v>
      </c>
      <c r="W64" s="5"/>
      <c r="X64" s="5"/>
      <c r="Y64" s="5"/>
      <c r="Z64" s="5"/>
    </row>
    <row r="65" spans="1:135" ht="15.75" customHeight="1" x14ac:dyDescent="0.2">
      <c r="A65" s="140" t="s">
        <v>38</v>
      </c>
      <c r="B65" s="6" t="s">
        <v>58</v>
      </c>
      <c r="C65" s="5" t="s">
        <v>65</v>
      </c>
      <c r="D65" s="44">
        <v>1773399.17</v>
      </c>
      <c r="E65" s="44">
        <v>1376693.94</v>
      </c>
      <c r="F65" s="94">
        <v>3150093.11</v>
      </c>
      <c r="G65" s="86" t="s">
        <v>83</v>
      </c>
      <c r="H65" s="87" t="s">
        <v>83</v>
      </c>
      <c r="I65" s="46">
        <v>0</v>
      </c>
      <c r="J65" s="9">
        <v>0</v>
      </c>
      <c r="K65" s="10">
        <v>0</v>
      </c>
      <c r="L65" s="39" t="s">
        <v>83</v>
      </c>
      <c r="M65" s="39" t="s">
        <v>83</v>
      </c>
      <c r="N65" s="46">
        <v>0</v>
      </c>
      <c r="O65" s="9">
        <v>0</v>
      </c>
      <c r="P65" s="10">
        <v>0</v>
      </c>
      <c r="Q65" s="91">
        <v>0</v>
      </c>
      <c r="R65" s="92">
        <v>0</v>
      </c>
      <c r="S65" s="93">
        <v>0</v>
      </c>
      <c r="T65" s="142">
        <v>0</v>
      </c>
      <c r="U65" s="93">
        <v>0</v>
      </c>
      <c r="V65" s="142">
        <v>0</v>
      </c>
      <c r="W65" s="5"/>
      <c r="X65" s="5"/>
      <c r="Y65" s="5"/>
      <c r="Z65" s="5"/>
    </row>
    <row r="66" spans="1:135" ht="15.75" customHeight="1" x14ac:dyDescent="0.2">
      <c r="A66" s="140" t="s">
        <v>40</v>
      </c>
      <c r="B66" s="6" t="s">
        <v>58</v>
      </c>
      <c r="C66" s="5" t="s">
        <v>141</v>
      </c>
      <c r="D66" s="44">
        <v>1004080.19</v>
      </c>
      <c r="E66" s="44">
        <v>779469.82000000007</v>
      </c>
      <c r="F66" s="94">
        <v>1783550.01</v>
      </c>
      <c r="G66" s="86" t="s">
        <v>83</v>
      </c>
      <c r="H66" s="87" t="s">
        <v>83</v>
      </c>
      <c r="I66" s="46">
        <v>0</v>
      </c>
      <c r="J66" s="9">
        <v>0</v>
      </c>
      <c r="K66" s="10">
        <v>0</v>
      </c>
      <c r="L66" s="39" t="s">
        <v>83</v>
      </c>
      <c r="M66" s="39" t="s">
        <v>83</v>
      </c>
      <c r="N66" s="46">
        <v>0</v>
      </c>
      <c r="O66" s="9">
        <v>0</v>
      </c>
      <c r="P66" s="10">
        <v>0</v>
      </c>
      <c r="Q66" s="91">
        <v>0</v>
      </c>
      <c r="R66" s="92">
        <v>0</v>
      </c>
      <c r="S66" s="93">
        <v>0</v>
      </c>
      <c r="T66" s="142">
        <v>0</v>
      </c>
      <c r="U66" s="93">
        <v>0</v>
      </c>
      <c r="V66" s="142">
        <v>0</v>
      </c>
      <c r="W66" s="5"/>
      <c r="X66" s="5"/>
      <c r="Y66" s="5"/>
      <c r="Z66" s="5"/>
    </row>
    <row r="67" spans="1:135" ht="15.75" customHeight="1" x14ac:dyDescent="0.2">
      <c r="A67" s="140" t="s">
        <v>66</v>
      </c>
      <c r="B67" s="6" t="s">
        <v>58</v>
      </c>
      <c r="C67" s="5" t="s">
        <v>67</v>
      </c>
      <c r="D67" s="44">
        <v>608919.68000000005</v>
      </c>
      <c r="E67" s="44">
        <v>472705.7699999999</v>
      </c>
      <c r="F67" s="94">
        <v>1081625.45</v>
      </c>
      <c r="G67" s="86" t="s">
        <v>83</v>
      </c>
      <c r="H67" s="87" t="s">
        <v>83</v>
      </c>
      <c r="I67" s="46">
        <v>0</v>
      </c>
      <c r="J67" s="9">
        <v>0</v>
      </c>
      <c r="K67" s="10">
        <v>0</v>
      </c>
      <c r="L67" s="39" t="s">
        <v>83</v>
      </c>
      <c r="M67" s="39" t="s">
        <v>83</v>
      </c>
      <c r="N67" s="46">
        <v>0</v>
      </c>
      <c r="O67" s="9">
        <v>0</v>
      </c>
      <c r="P67" s="10">
        <v>0</v>
      </c>
      <c r="Q67" s="91">
        <v>0</v>
      </c>
      <c r="R67" s="92">
        <v>0</v>
      </c>
      <c r="S67" s="93">
        <v>0</v>
      </c>
      <c r="T67" s="142">
        <v>0</v>
      </c>
      <c r="U67" s="93">
        <v>0</v>
      </c>
      <c r="V67" s="142">
        <v>0</v>
      </c>
      <c r="W67" s="5"/>
      <c r="X67" s="5"/>
      <c r="Y67" s="5"/>
      <c r="Z67" s="5"/>
    </row>
    <row r="68" spans="1:135" ht="15.75" customHeight="1" x14ac:dyDescent="0.2">
      <c r="A68" s="140" t="s">
        <v>69</v>
      </c>
      <c r="B68" s="6" t="s">
        <v>58</v>
      </c>
      <c r="C68" s="5" t="s">
        <v>70</v>
      </c>
      <c r="D68" s="44">
        <v>1438417.39</v>
      </c>
      <c r="E68" s="44">
        <v>1116646.8</v>
      </c>
      <c r="F68" s="94">
        <v>2555064.19</v>
      </c>
      <c r="G68" s="86" t="s">
        <v>83</v>
      </c>
      <c r="H68" s="87" t="s">
        <v>83</v>
      </c>
      <c r="I68" s="46">
        <v>0</v>
      </c>
      <c r="J68" s="9">
        <v>0</v>
      </c>
      <c r="K68" s="10">
        <v>0</v>
      </c>
      <c r="L68" s="39" t="s">
        <v>83</v>
      </c>
      <c r="M68" s="39" t="s">
        <v>83</v>
      </c>
      <c r="N68" s="46">
        <v>0</v>
      </c>
      <c r="O68" s="9">
        <v>0</v>
      </c>
      <c r="P68" s="10">
        <v>0</v>
      </c>
      <c r="Q68" s="91">
        <v>0</v>
      </c>
      <c r="R68" s="92">
        <v>0</v>
      </c>
      <c r="S68" s="93">
        <v>0</v>
      </c>
      <c r="T68" s="142">
        <v>0</v>
      </c>
      <c r="U68" s="93">
        <v>0</v>
      </c>
      <c r="V68" s="142">
        <v>0</v>
      </c>
      <c r="W68" s="5"/>
      <c r="X68" s="5"/>
      <c r="Y68" s="5"/>
      <c r="Z68" s="5"/>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row>
    <row r="69" spans="1:135" ht="15.75" customHeight="1" x14ac:dyDescent="0.2">
      <c r="A69" s="140" t="s">
        <v>71</v>
      </c>
      <c r="B69" s="6" t="s">
        <v>58</v>
      </c>
      <c r="C69" s="5" t="s">
        <v>72</v>
      </c>
      <c r="D69" s="44">
        <v>393001.73</v>
      </c>
      <c r="E69" s="44">
        <v>305088.16000000003</v>
      </c>
      <c r="F69" s="94">
        <v>698089.89</v>
      </c>
      <c r="G69" s="86" t="s">
        <v>83</v>
      </c>
      <c r="H69" s="87" t="s">
        <v>83</v>
      </c>
      <c r="I69" s="46">
        <v>0</v>
      </c>
      <c r="J69" s="9">
        <v>0</v>
      </c>
      <c r="K69" s="10">
        <v>0</v>
      </c>
      <c r="L69" s="39" t="s">
        <v>83</v>
      </c>
      <c r="M69" s="39" t="s">
        <v>83</v>
      </c>
      <c r="N69" s="46">
        <v>0</v>
      </c>
      <c r="O69" s="9">
        <v>0</v>
      </c>
      <c r="P69" s="10">
        <v>0</v>
      </c>
      <c r="Q69" s="91">
        <v>0</v>
      </c>
      <c r="R69" s="92">
        <v>0</v>
      </c>
      <c r="S69" s="93">
        <v>0</v>
      </c>
      <c r="T69" s="142">
        <v>0</v>
      </c>
      <c r="U69" s="93">
        <v>0</v>
      </c>
      <c r="V69" s="142">
        <v>0</v>
      </c>
      <c r="W69" s="5"/>
      <c r="X69" s="5"/>
      <c r="Y69" s="5"/>
      <c r="Z69" s="5"/>
    </row>
    <row r="70" spans="1:135" ht="15.75" customHeight="1" x14ac:dyDescent="0.2">
      <c r="A70" s="140" t="s">
        <v>46</v>
      </c>
      <c r="B70" s="6" t="s">
        <v>58</v>
      </c>
      <c r="C70" s="5" t="s">
        <v>155</v>
      </c>
      <c r="D70" s="44">
        <v>550668.43000000005</v>
      </c>
      <c r="E70" s="44">
        <v>427485.18999999994</v>
      </c>
      <c r="F70" s="94">
        <v>978153.62</v>
      </c>
      <c r="G70" s="86" t="s">
        <v>83</v>
      </c>
      <c r="H70" s="87" t="s">
        <v>83</v>
      </c>
      <c r="I70" s="46">
        <v>0</v>
      </c>
      <c r="J70" s="9">
        <v>0</v>
      </c>
      <c r="K70" s="10">
        <v>0</v>
      </c>
      <c r="L70" s="39" t="s">
        <v>83</v>
      </c>
      <c r="M70" s="39" t="s">
        <v>83</v>
      </c>
      <c r="N70" s="46">
        <v>0</v>
      </c>
      <c r="O70" s="9">
        <v>0</v>
      </c>
      <c r="P70" s="10">
        <v>0</v>
      </c>
      <c r="Q70" s="91">
        <v>0</v>
      </c>
      <c r="R70" s="92">
        <v>0</v>
      </c>
      <c r="S70" s="93" t="s">
        <v>27</v>
      </c>
      <c r="T70" s="142" t="s">
        <v>27</v>
      </c>
      <c r="U70" s="93" t="s">
        <v>27</v>
      </c>
      <c r="V70" s="142" t="s">
        <v>27</v>
      </c>
      <c r="W70" s="5"/>
      <c r="X70" s="5"/>
      <c r="Y70" s="5"/>
      <c r="Z70" s="5"/>
    </row>
    <row r="71" spans="1:135" ht="15.75" customHeight="1" x14ac:dyDescent="0.2">
      <c r="A71" s="140" t="s">
        <v>118</v>
      </c>
      <c r="B71" s="6" t="s">
        <v>58</v>
      </c>
      <c r="C71" s="5" t="s">
        <v>157</v>
      </c>
      <c r="D71" s="44">
        <v>2893145.14</v>
      </c>
      <c r="E71" s="44">
        <v>2245955.36</v>
      </c>
      <c r="F71" s="94">
        <v>5139100.5</v>
      </c>
      <c r="G71" s="86" t="s">
        <v>83</v>
      </c>
      <c r="H71" s="87" t="s">
        <v>83</v>
      </c>
      <c r="I71" s="46">
        <v>0</v>
      </c>
      <c r="J71" s="9">
        <v>0</v>
      </c>
      <c r="K71" s="10">
        <v>0</v>
      </c>
      <c r="L71" s="39" t="s">
        <v>83</v>
      </c>
      <c r="M71" s="39" t="s">
        <v>83</v>
      </c>
      <c r="N71" s="46">
        <v>0</v>
      </c>
      <c r="O71" s="9">
        <v>0</v>
      </c>
      <c r="P71" s="10">
        <v>0</v>
      </c>
      <c r="Q71" s="91">
        <v>0</v>
      </c>
      <c r="R71" s="92">
        <v>0</v>
      </c>
      <c r="S71" s="93">
        <v>0</v>
      </c>
      <c r="T71" s="142">
        <v>0</v>
      </c>
      <c r="U71" s="93">
        <v>0</v>
      </c>
      <c r="V71" s="142">
        <v>0</v>
      </c>
      <c r="W71" s="5"/>
      <c r="X71" s="5"/>
      <c r="Y71" s="5"/>
      <c r="Z71" s="5"/>
    </row>
    <row r="72" spans="1:135" ht="15.75" customHeight="1" x14ac:dyDescent="0.2">
      <c r="A72" s="140" t="s">
        <v>25</v>
      </c>
      <c r="B72" s="6" t="s">
        <v>58</v>
      </c>
      <c r="C72" s="5" t="s">
        <v>140</v>
      </c>
      <c r="D72" s="44">
        <v>7208397.3099999996</v>
      </c>
      <c r="E72" s="44">
        <v>5595895.7700000005</v>
      </c>
      <c r="F72" s="94">
        <v>12804293.08</v>
      </c>
      <c r="G72" s="86" t="s">
        <v>83</v>
      </c>
      <c r="H72" s="87" t="s">
        <v>83</v>
      </c>
      <c r="I72" s="46">
        <v>0</v>
      </c>
      <c r="J72" s="9">
        <v>0</v>
      </c>
      <c r="K72" s="10">
        <v>0</v>
      </c>
      <c r="L72" s="39" t="s">
        <v>83</v>
      </c>
      <c r="M72" s="39" t="s">
        <v>83</v>
      </c>
      <c r="N72" s="46">
        <v>0</v>
      </c>
      <c r="O72" s="9">
        <v>0</v>
      </c>
      <c r="P72" s="10">
        <v>0</v>
      </c>
      <c r="Q72" s="91">
        <v>0</v>
      </c>
      <c r="R72" s="92">
        <v>0</v>
      </c>
      <c r="S72" s="93">
        <v>0</v>
      </c>
      <c r="T72" s="142">
        <v>0</v>
      </c>
      <c r="U72" s="93">
        <v>0</v>
      </c>
      <c r="V72" s="142">
        <v>0</v>
      </c>
      <c r="W72" s="5"/>
      <c r="X72" s="5"/>
      <c r="Y72" s="5"/>
      <c r="Z72" s="5"/>
    </row>
    <row r="73" spans="1:135" ht="15.75" customHeight="1" x14ac:dyDescent="0.2">
      <c r="A73" s="140" t="s">
        <v>69</v>
      </c>
      <c r="B73" s="6" t="s">
        <v>58</v>
      </c>
      <c r="C73" s="5" t="s">
        <v>73</v>
      </c>
      <c r="D73" s="44">
        <v>279605.98</v>
      </c>
      <c r="E73" s="44">
        <v>217058.77000000002</v>
      </c>
      <c r="F73" s="94">
        <v>496664.75</v>
      </c>
      <c r="G73" s="86" t="s">
        <v>83</v>
      </c>
      <c r="H73" s="87" t="s">
        <v>83</v>
      </c>
      <c r="I73" s="46">
        <v>0</v>
      </c>
      <c r="J73" s="9">
        <v>0</v>
      </c>
      <c r="K73" s="10">
        <v>0</v>
      </c>
      <c r="L73" s="39" t="s">
        <v>83</v>
      </c>
      <c r="M73" s="39" t="s">
        <v>83</v>
      </c>
      <c r="N73" s="46">
        <v>0</v>
      </c>
      <c r="O73" s="9">
        <v>0</v>
      </c>
      <c r="P73" s="10">
        <v>0</v>
      </c>
      <c r="Q73" s="91">
        <v>0</v>
      </c>
      <c r="R73" s="92">
        <v>0</v>
      </c>
      <c r="S73" s="93" t="s">
        <v>27</v>
      </c>
      <c r="T73" s="142" t="s">
        <v>27</v>
      </c>
      <c r="U73" s="93">
        <v>0</v>
      </c>
      <c r="V73" s="142">
        <v>0</v>
      </c>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row>
    <row r="74" spans="1:135" ht="15.75" customHeight="1" x14ac:dyDescent="0.2">
      <c r="A74" s="140" t="s">
        <v>137</v>
      </c>
      <c r="B74" s="6" t="s">
        <v>58</v>
      </c>
      <c r="C74" s="5" t="s">
        <v>169</v>
      </c>
      <c r="D74" s="44">
        <v>6654212.4400000004</v>
      </c>
      <c r="E74" s="44">
        <v>5165680.7399999993</v>
      </c>
      <c r="F74" s="94">
        <v>11819893.18</v>
      </c>
      <c r="G74" s="86" t="s">
        <v>83</v>
      </c>
      <c r="H74" s="87" t="s">
        <v>83</v>
      </c>
      <c r="I74" s="46">
        <v>0</v>
      </c>
      <c r="J74" s="9">
        <v>0</v>
      </c>
      <c r="K74" s="10">
        <v>0</v>
      </c>
      <c r="L74" s="39" t="s">
        <v>83</v>
      </c>
      <c r="M74" s="39" t="s">
        <v>83</v>
      </c>
      <c r="N74" s="46">
        <v>0</v>
      </c>
      <c r="O74" s="9">
        <v>0</v>
      </c>
      <c r="P74" s="10">
        <v>0</v>
      </c>
      <c r="Q74" s="91">
        <v>0</v>
      </c>
      <c r="R74" s="92">
        <v>0</v>
      </c>
      <c r="S74" s="93" t="s">
        <v>27</v>
      </c>
      <c r="T74" s="142" t="s">
        <v>27</v>
      </c>
      <c r="U74" s="93" t="s">
        <v>27</v>
      </c>
      <c r="V74" s="142" t="s">
        <v>27</v>
      </c>
      <c r="W74" s="5"/>
      <c r="X74" s="5"/>
      <c r="Y74" s="5"/>
      <c r="Z74" s="5"/>
    </row>
    <row r="75" spans="1:135" ht="15.75" customHeight="1" x14ac:dyDescent="0.2">
      <c r="A75" s="140" t="s">
        <v>110</v>
      </c>
      <c r="B75" s="6" t="s">
        <v>58</v>
      </c>
      <c r="C75" s="5" t="s">
        <v>111</v>
      </c>
      <c r="D75" s="44">
        <v>3892595.31</v>
      </c>
      <c r="E75" s="44">
        <v>3021830.8800000004</v>
      </c>
      <c r="F75" s="94">
        <v>6914426.1900000004</v>
      </c>
      <c r="G75" s="86" t="s">
        <v>83</v>
      </c>
      <c r="H75" s="87" t="s">
        <v>83</v>
      </c>
      <c r="I75" s="46">
        <v>0</v>
      </c>
      <c r="J75" s="9">
        <v>0</v>
      </c>
      <c r="K75" s="10">
        <v>0</v>
      </c>
      <c r="L75" s="39" t="s">
        <v>83</v>
      </c>
      <c r="M75" s="39" t="s">
        <v>83</v>
      </c>
      <c r="N75" s="46">
        <v>0</v>
      </c>
      <c r="O75" s="9">
        <v>0</v>
      </c>
      <c r="P75" s="10">
        <v>0</v>
      </c>
      <c r="Q75" s="91">
        <v>0</v>
      </c>
      <c r="R75" s="92">
        <v>0</v>
      </c>
      <c r="S75" s="93" t="s">
        <v>27</v>
      </c>
      <c r="T75" s="142" t="s">
        <v>27</v>
      </c>
      <c r="U75" s="93" t="s">
        <v>27</v>
      </c>
      <c r="V75" s="142" t="s">
        <v>27</v>
      </c>
      <c r="W75" s="5"/>
      <c r="X75" s="5"/>
      <c r="Y75" s="5"/>
      <c r="Z75" s="5"/>
    </row>
    <row r="76" spans="1:135" ht="15.75" customHeight="1" x14ac:dyDescent="0.2">
      <c r="A76" s="140" t="s">
        <v>133</v>
      </c>
      <c r="B76" s="6" t="s">
        <v>58</v>
      </c>
      <c r="C76" s="5" t="s">
        <v>134</v>
      </c>
      <c r="D76" s="44">
        <v>2430096.17</v>
      </c>
      <c r="E76" s="44">
        <v>1886489.37</v>
      </c>
      <c r="F76" s="94">
        <v>4316585.54</v>
      </c>
      <c r="G76" s="86" t="s">
        <v>83</v>
      </c>
      <c r="H76" s="87" t="s">
        <v>83</v>
      </c>
      <c r="I76" s="46">
        <v>0</v>
      </c>
      <c r="J76" s="9">
        <v>0</v>
      </c>
      <c r="K76" s="10">
        <v>0</v>
      </c>
      <c r="L76" s="39" t="s">
        <v>83</v>
      </c>
      <c r="M76" s="39" t="s">
        <v>83</v>
      </c>
      <c r="N76" s="46">
        <v>0</v>
      </c>
      <c r="O76" s="9">
        <v>0</v>
      </c>
      <c r="P76" s="10">
        <v>0</v>
      </c>
      <c r="Q76" s="91">
        <v>0</v>
      </c>
      <c r="R76" s="92">
        <v>0</v>
      </c>
      <c r="S76" s="93" t="s">
        <v>27</v>
      </c>
      <c r="T76" s="142" t="s">
        <v>27</v>
      </c>
      <c r="U76" s="93" t="s">
        <v>27</v>
      </c>
      <c r="V76" s="142" t="s">
        <v>27</v>
      </c>
      <c r="W76" s="5"/>
      <c r="X76" s="5"/>
      <c r="Y76" s="5"/>
      <c r="Z76" s="5"/>
    </row>
    <row r="77" spans="1:135" ht="15.75" customHeight="1" x14ac:dyDescent="0.2">
      <c r="A77" s="140" t="s">
        <v>127</v>
      </c>
      <c r="B77" s="6" t="s">
        <v>58</v>
      </c>
      <c r="C77" s="5" t="s">
        <v>128</v>
      </c>
      <c r="D77" s="44">
        <v>2948791.63</v>
      </c>
      <c r="E77" s="44">
        <v>2289153.87</v>
      </c>
      <c r="F77" s="94">
        <v>5237945.5</v>
      </c>
      <c r="G77" s="86" t="s">
        <v>83</v>
      </c>
      <c r="H77" s="87" t="s">
        <v>83</v>
      </c>
      <c r="I77" s="46">
        <v>0</v>
      </c>
      <c r="J77" s="9">
        <v>0</v>
      </c>
      <c r="K77" s="10">
        <v>0</v>
      </c>
      <c r="L77" s="39" t="s">
        <v>83</v>
      </c>
      <c r="M77" s="39" t="s">
        <v>83</v>
      </c>
      <c r="N77" s="46">
        <v>0</v>
      </c>
      <c r="O77" s="9">
        <v>0</v>
      </c>
      <c r="P77" s="10">
        <v>0</v>
      </c>
      <c r="Q77" s="91">
        <v>0</v>
      </c>
      <c r="R77" s="92">
        <v>0</v>
      </c>
      <c r="S77" s="93" t="s">
        <v>27</v>
      </c>
      <c r="T77" s="142" t="s">
        <v>27</v>
      </c>
      <c r="U77" s="93" t="s">
        <v>27</v>
      </c>
      <c r="V77" s="142" t="s">
        <v>27</v>
      </c>
      <c r="W77" s="5"/>
      <c r="X77" s="5"/>
      <c r="Y77" s="5"/>
      <c r="Z77" s="5"/>
    </row>
    <row r="78" spans="1:135" ht="15.75" customHeight="1" x14ac:dyDescent="0.2">
      <c r="A78" s="140" t="s">
        <v>30</v>
      </c>
      <c r="B78" s="6" t="s">
        <v>58</v>
      </c>
      <c r="C78" s="5" t="s">
        <v>75</v>
      </c>
      <c r="D78" s="44">
        <v>15708382.76</v>
      </c>
      <c r="E78" s="44">
        <v>12194454.439999999</v>
      </c>
      <c r="F78" s="94">
        <v>27902837.199999999</v>
      </c>
      <c r="G78" s="86" t="s">
        <v>83</v>
      </c>
      <c r="H78" s="87" t="s">
        <v>83</v>
      </c>
      <c r="I78" s="46">
        <v>0</v>
      </c>
      <c r="J78" s="9">
        <v>0</v>
      </c>
      <c r="K78" s="10">
        <v>0</v>
      </c>
      <c r="L78" s="39" t="s">
        <v>83</v>
      </c>
      <c r="M78" s="39" t="s">
        <v>83</v>
      </c>
      <c r="N78" s="46">
        <v>0</v>
      </c>
      <c r="O78" s="9">
        <v>0</v>
      </c>
      <c r="P78" s="10">
        <v>0</v>
      </c>
      <c r="Q78" s="91">
        <v>0</v>
      </c>
      <c r="R78" s="92">
        <v>0</v>
      </c>
      <c r="S78" s="93">
        <v>0</v>
      </c>
      <c r="T78" s="142">
        <v>0</v>
      </c>
      <c r="U78" s="93">
        <v>0</v>
      </c>
      <c r="V78" s="142">
        <v>0</v>
      </c>
      <c r="W78" s="5"/>
      <c r="X78" s="5"/>
      <c r="Y78" s="5"/>
      <c r="Z78" s="5"/>
    </row>
    <row r="79" spans="1:135" ht="15.75" customHeight="1" x14ac:dyDescent="0.2">
      <c r="A79" s="140" t="s">
        <v>44</v>
      </c>
      <c r="B79" s="6" t="s">
        <v>58</v>
      </c>
      <c r="C79" s="5" t="s">
        <v>143</v>
      </c>
      <c r="D79" s="44">
        <v>786780.14</v>
      </c>
      <c r="E79" s="44">
        <v>610779.2699999999</v>
      </c>
      <c r="F79" s="94">
        <v>1397559.41</v>
      </c>
      <c r="G79" s="86" t="s">
        <v>83</v>
      </c>
      <c r="H79" s="87" t="s">
        <v>83</v>
      </c>
      <c r="I79" s="46">
        <v>0</v>
      </c>
      <c r="J79" s="9">
        <v>0</v>
      </c>
      <c r="K79" s="10">
        <v>0</v>
      </c>
      <c r="L79" s="39" t="s">
        <v>83</v>
      </c>
      <c r="M79" s="39" t="s">
        <v>83</v>
      </c>
      <c r="N79" s="46">
        <v>0</v>
      </c>
      <c r="O79" s="9">
        <v>0</v>
      </c>
      <c r="P79" s="10">
        <v>0</v>
      </c>
      <c r="Q79" s="91">
        <v>0</v>
      </c>
      <c r="R79" s="92">
        <v>0</v>
      </c>
      <c r="S79" s="93" t="s">
        <v>27</v>
      </c>
      <c r="T79" s="142" t="s">
        <v>27</v>
      </c>
      <c r="U79" s="93" t="s">
        <v>27</v>
      </c>
      <c r="V79" s="142" t="s">
        <v>27</v>
      </c>
      <c r="W79" s="5"/>
      <c r="X79" s="5"/>
      <c r="Y79" s="5"/>
      <c r="Z79" s="5"/>
    </row>
    <row r="80" spans="1:135" ht="15.75" customHeight="1" x14ac:dyDescent="0.2">
      <c r="A80" s="140" t="s">
        <v>44</v>
      </c>
      <c r="B80" s="6" t="s">
        <v>58</v>
      </c>
      <c r="C80" s="5" t="s">
        <v>78</v>
      </c>
      <c r="D80" s="44">
        <v>393778.42</v>
      </c>
      <c r="E80" s="44">
        <v>305691.10000000003</v>
      </c>
      <c r="F80" s="94">
        <v>699469.52</v>
      </c>
      <c r="G80" s="86" t="s">
        <v>83</v>
      </c>
      <c r="H80" s="87" t="s">
        <v>83</v>
      </c>
      <c r="I80" s="46">
        <v>0</v>
      </c>
      <c r="J80" s="9">
        <v>0</v>
      </c>
      <c r="K80" s="10">
        <v>0</v>
      </c>
      <c r="L80" s="39" t="s">
        <v>83</v>
      </c>
      <c r="M80" s="39" t="s">
        <v>83</v>
      </c>
      <c r="N80" s="46">
        <v>0</v>
      </c>
      <c r="O80" s="9">
        <v>0</v>
      </c>
      <c r="P80" s="10">
        <v>0</v>
      </c>
      <c r="Q80" s="91">
        <v>0</v>
      </c>
      <c r="R80" s="92">
        <v>0</v>
      </c>
      <c r="S80" s="93" t="s">
        <v>27</v>
      </c>
      <c r="T80" s="142" t="s">
        <v>27</v>
      </c>
      <c r="U80" s="93" t="s">
        <v>27</v>
      </c>
      <c r="V80" s="142" t="s">
        <v>27</v>
      </c>
      <c r="W80" s="5"/>
      <c r="X80" s="5"/>
      <c r="Y80" s="5"/>
      <c r="Z80" s="5"/>
    </row>
    <row r="81" spans="1:143" ht="15.75" customHeight="1" x14ac:dyDescent="0.2">
      <c r="A81" s="140" t="s">
        <v>50</v>
      </c>
      <c r="B81" s="6" t="s">
        <v>58</v>
      </c>
      <c r="C81" s="5" t="s">
        <v>98</v>
      </c>
      <c r="D81" s="44">
        <v>932019.91</v>
      </c>
      <c r="E81" s="44">
        <v>723529.23999999987</v>
      </c>
      <c r="F81" s="94">
        <v>1655549.15</v>
      </c>
      <c r="G81" s="86" t="s">
        <v>83</v>
      </c>
      <c r="H81" s="87" t="s">
        <v>83</v>
      </c>
      <c r="I81" s="46">
        <v>0</v>
      </c>
      <c r="J81" s="9">
        <v>0</v>
      </c>
      <c r="K81" s="10">
        <v>0</v>
      </c>
      <c r="L81" s="39" t="s">
        <v>83</v>
      </c>
      <c r="M81" s="39" t="s">
        <v>83</v>
      </c>
      <c r="N81" s="46">
        <v>0</v>
      </c>
      <c r="O81" s="9">
        <v>0</v>
      </c>
      <c r="P81" s="10">
        <v>0</v>
      </c>
      <c r="Q81" s="91">
        <v>0</v>
      </c>
      <c r="R81" s="92">
        <v>0</v>
      </c>
      <c r="S81" s="93" t="s">
        <v>27</v>
      </c>
      <c r="T81" s="142" t="s">
        <v>27</v>
      </c>
      <c r="U81" s="93" t="s">
        <v>27</v>
      </c>
      <c r="V81" s="142" t="s">
        <v>27</v>
      </c>
      <c r="W81" s="5"/>
      <c r="X81" s="5"/>
      <c r="Y81" s="5"/>
      <c r="Z81" s="5"/>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row>
    <row r="82" spans="1:143" ht="15.75" customHeight="1" x14ac:dyDescent="0.2">
      <c r="A82" s="140" t="s">
        <v>87</v>
      </c>
      <c r="B82" s="6" t="s">
        <v>58</v>
      </c>
      <c r="C82" s="5" t="s">
        <v>131</v>
      </c>
      <c r="D82" s="44">
        <v>1759964.26</v>
      </c>
      <c r="E82" s="44">
        <v>1366264.39</v>
      </c>
      <c r="F82" s="94">
        <v>3126228.65</v>
      </c>
      <c r="G82" s="86" t="s">
        <v>83</v>
      </c>
      <c r="H82" s="87" t="s">
        <v>83</v>
      </c>
      <c r="I82" s="46">
        <v>0</v>
      </c>
      <c r="J82" s="9">
        <v>0</v>
      </c>
      <c r="K82" s="10">
        <v>0</v>
      </c>
      <c r="L82" s="39" t="s">
        <v>83</v>
      </c>
      <c r="M82" s="39" t="s">
        <v>83</v>
      </c>
      <c r="N82" s="46">
        <v>0</v>
      </c>
      <c r="O82" s="9">
        <v>0</v>
      </c>
      <c r="P82" s="10">
        <v>0</v>
      </c>
      <c r="Q82" s="91">
        <v>0</v>
      </c>
      <c r="R82" s="92">
        <v>0</v>
      </c>
      <c r="S82" s="93" t="s">
        <v>27</v>
      </c>
      <c r="T82" s="142" t="s">
        <v>27</v>
      </c>
      <c r="U82" s="93" t="s">
        <v>27</v>
      </c>
      <c r="V82" s="142" t="s">
        <v>27</v>
      </c>
      <c r="W82" s="5"/>
      <c r="X82" s="5"/>
      <c r="Y82" s="5"/>
      <c r="Z82" s="5"/>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row>
    <row r="83" spans="1:143" ht="15.75" customHeight="1" x14ac:dyDescent="0.2">
      <c r="A83" s="140" t="s">
        <v>52</v>
      </c>
      <c r="B83" s="6" t="s">
        <v>58</v>
      </c>
      <c r="C83" s="5" t="s">
        <v>179</v>
      </c>
      <c r="D83" s="44">
        <v>817847.47</v>
      </c>
      <c r="E83" s="44">
        <v>634896.90999999992</v>
      </c>
      <c r="F83" s="94">
        <v>1452744.38</v>
      </c>
      <c r="G83" s="86" t="s">
        <v>83</v>
      </c>
      <c r="H83" s="87" t="s">
        <v>83</v>
      </c>
      <c r="I83" s="46">
        <v>0</v>
      </c>
      <c r="J83" s="9">
        <v>0</v>
      </c>
      <c r="K83" s="10">
        <v>0</v>
      </c>
      <c r="L83" s="39" t="s">
        <v>83</v>
      </c>
      <c r="M83" s="39" t="s">
        <v>83</v>
      </c>
      <c r="N83" s="46">
        <v>0</v>
      </c>
      <c r="O83" s="9">
        <v>0</v>
      </c>
      <c r="P83" s="10">
        <v>0</v>
      </c>
      <c r="Q83" s="91">
        <v>0</v>
      </c>
      <c r="R83" s="92">
        <v>0</v>
      </c>
      <c r="S83" s="93">
        <v>0</v>
      </c>
      <c r="T83" s="142">
        <v>0</v>
      </c>
      <c r="U83" s="93">
        <v>0</v>
      </c>
      <c r="V83" s="142">
        <v>0</v>
      </c>
      <c r="W83" s="5"/>
      <c r="X83" s="5"/>
      <c r="Y83" s="5"/>
      <c r="Z83" s="5"/>
    </row>
    <row r="84" spans="1:143" ht="15.75" customHeight="1" x14ac:dyDescent="0.2">
      <c r="A84" s="140" t="s">
        <v>100</v>
      </c>
      <c r="B84" s="6" t="s">
        <v>58</v>
      </c>
      <c r="C84" s="5" t="s">
        <v>125</v>
      </c>
      <c r="D84" s="44">
        <v>3871974.39</v>
      </c>
      <c r="E84" s="44">
        <v>3005822.81</v>
      </c>
      <c r="F84" s="132">
        <v>6877797.2000000002</v>
      </c>
      <c r="G84" s="253" t="s">
        <v>83</v>
      </c>
      <c r="H84" s="87" t="s">
        <v>83</v>
      </c>
      <c r="I84" s="46">
        <v>0</v>
      </c>
      <c r="J84" s="9">
        <v>0</v>
      </c>
      <c r="K84" s="10">
        <v>0</v>
      </c>
      <c r="L84" s="39" t="s">
        <v>83</v>
      </c>
      <c r="M84" s="39" t="s">
        <v>83</v>
      </c>
      <c r="N84" s="46">
        <v>0</v>
      </c>
      <c r="O84" s="9">
        <v>0</v>
      </c>
      <c r="P84" s="95">
        <v>0</v>
      </c>
      <c r="Q84" s="268">
        <v>0</v>
      </c>
      <c r="R84" s="92">
        <v>0</v>
      </c>
      <c r="S84" s="269" t="s">
        <v>27</v>
      </c>
      <c r="T84" s="142" t="s">
        <v>27</v>
      </c>
      <c r="U84" s="269" t="s">
        <v>27</v>
      </c>
      <c r="V84" s="142" t="s">
        <v>27</v>
      </c>
      <c r="W84" s="5"/>
      <c r="X84" s="5"/>
      <c r="Y84" s="5"/>
      <c r="Z84" s="5"/>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row>
    <row r="85" spans="1:143" ht="15.75" customHeight="1" thickBot="1" x14ac:dyDescent="0.25">
      <c r="A85" s="144" t="s">
        <v>84</v>
      </c>
      <c r="B85" s="145" t="s">
        <v>58</v>
      </c>
      <c r="C85" s="146" t="s">
        <v>85</v>
      </c>
      <c r="D85" s="147">
        <v>572415.56999999995</v>
      </c>
      <c r="E85" s="147">
        <v>444367.54000000004</v>
      </c>
      <c r="F85" s="148">
        <v>1016783.11</v>
      </c>
      <c r="G85" s="149" t="s">
        <v>83</v>
      </c>
      <c r="H85" s="149" t="s">
        <v>83</v>
      </c>
      <c r="I85" s="150">
        <v>0</v>
      </c>
      <c r="J85" s="151">
        <v>0</v>
      </c>
      <c r="K85" s="152">
        <v>0</v>
      </c>
      <c r="L85" s="153" t="s">
        <v>83</v>
      </c>
      <c r="M85" s="153" t="s">
        <v>83</v>
      </c>
      <c r="N85" s="150">
        <v>0</v>
      </c>
      <c r="O85" s="151">
        <v>0</v>
      </c>
      <c r="P85" s="154">
        <v>0</v>
      </c>
      <c r="Q85" s="155">
        <v>0</v>
      </c>
      <c r="R85" s="156">
        <v>0</v>
      </c>
      <c r="S85" s="157" t="s">
        <v>27</v>
      </c>
      <c r="T85" s="158" t="s">
        <v>27</v>
      </c>
      <c r="U85" s="157" t="s">
        <v>27</v>
      </c>
      <c r="V85" s="158" t="s">
        <v>27</v>
      </c>
      <c r="W85" s="5"/>
      <c r="X85" s="5"/>
      <c r="Y85" s="5"/>
      <c r="Z85" s="5"/>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row>
    <row r="86" spans="1:143" s="22" customFormat="1" ht="15.75" customHeight="1" x14ac:dyDescent="0.25">
      <c r="A86" s="17" t="s">
        <v>171</v>
      </c>
      <c r="B86" s="23"/>
      <c r="C86" s="96"/>
      <c r="D86" s="75">
        <f>SUM(D$7:D85)</f>
        <v>489500000.19000012</v>
      </c>
      <c r="E86" s="75">
        <f>SUM(E$7:E85)</f>
        <v>379999999.81</v>
      </c>
      <c r="F86" s="75">
        <f>SUM(F$7:F85)</f>
        <v>869500000.00000012</v>
      </c>
      <c r="G86" s="20" t="str">
        <f>COUNTIF(G$7:G85,"Yes")&amp;" Yes"</f>
        <v>1 Yes</v>
      </c>
      <c r="H86" s="20" t="str">
        <f>COUNTIF(H$7:H85,"Yes")&amp;" Yes"</f>
        <v>16 Yes</v>
      </c>
      <c r="I86" s="20"/>
      <c r="J86" s="17"/>
      <c r="K86" s="75">
        <f>SUM(K$7:K85)</f>
        <v>351783937.66000003</v>
      </c>
      <c r="L86" s="20" t="str">
        <f>COUNTIF(L$7:L85,"Yes")&amp;" Yes"</f>
        <v>0 Yes</v>
      </c>
      <c r="M86" s="20" t="str">
        <f>COUNTIF(M$7:M85,"Yes")&amp;" Yes"</f>
        <v>1 Yes</v>
      </c>
      <c r="N86" s="20"/>
      <c r="O86" s="17"/>
      <c r="P86" s="75">
        <f>SUM(P$7:P85)</f>
        <v>73825979.640000015</v>
      </c>
      <c r="Q86" s="75">
        <f>SUM(Q$7:Q85)</f>
        <v>351783937.66000003</v>
      </c>
      <c r="R86" s="75">
        <f>SUM(R$7:R85)</f>
        <v>73825979.640000015</v>
      </c>
      <c r="S86" s="75">
        <f>SUM(S$7:S85)</f>
        <v>351783937.66000003</v>
      </c>
      <c r="T86" s="75">
        <f>SUM(T$7:T85)</f>
        <v>73825979.640000015</v>
      </c>
      <c r="U86" s="75">
        <f>SUM(U$7:U85)</f>
        <v>351783937.66000003</v>
      </c>
      <c r="V86" s="75">
        <f>SUM(V$7:V85)</f>
        <v>73825979.640000015</v>
      </c>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row>
    <row r="87" spans="1:143" ht="15.75" customHeight="1" x14ac:dyDescent="0.2">
      <c r="A87" s="45"/>
      <c r="B87" s="23"/>
      <c r="C87" s="97"/>
      <c r="D87" s="25">
        <f>D86/869500000</f>
        <v>0.56296722276020716</v>
      </c>
      <c r="E87" s="25">
        <f>E86/869500000</f>
        <v>0.437032777239793</v>
      </c>
      <c r="F87" s="25">
        <f>F86/869500000</f>
        <v>1.0000000000000002</v>
      </c>
      <c r="G87" s="25">
        <f>COUNTIF(G$7:G85,"yes")/COUNTA($C$7:$C85)</f>
        <v>1.2658227848101266E-2</v>
      </c>
      <c r="H87" s="25">
        <f>COUNTIF(H$7:H85,"yes")/COUNTA($C$7:$C85)</f>
        <v>0.20253164556962025</v>
      </c>
      <c r="I87" s="25"/>
      <c r="J87" s="21"/>
      <c r="K87" s="279">
        <f>$F86</f>
        <v>869500000.00000012</v>
      </c>
      <c r="L87" s="25">
        <f>COUNTIF(L$7:L85,"yes")/COUNTA($C$7:$C85)</f>
        <v>0</v>
      </c>
      <c r="M87" s="25">
        <f>COUNTIF(M$7:M85,"yes")/COUNTA($C$7:$C85)</f>
        <v>1.2658227848101266E-2</v>
      </c>
      <c r="N87" s="25"/>
      <c r="O87" s="25"/>
      <c r="P87" s="279">
        <f>$F86</f>
        <v>869500000.00000012</v>
      </c>
      <c r="Q87" s="279">
        <f t="shared" ref="Q87:V87" si="0">$F86</f>
        <v>869500000.00000012</v>
      </c>
      <c r="R87" s="279">
        <f t="shared" si="0"/>
        <v>869500000.00000012</v>
      </c>
      <c r="S87" s="279">
        <f t="shared" si="0"/>
        <v>869500000.00000012</v>
      </c>
      <c r="T87" s="279">
        <f t="shared" si="0"/>
        <v>869500000.00000012</v>
      </c>
      <c r="U87" s="279">
        <f t="shared" si="0"/>
        <v>869500000.00000012</v>
      </c>
      <c r="V87" s="279">
        <f t="shared" si="0"/>
        <v>869500000.00000012</v>
      </c>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row>
    <row r="88" spans="1:143" x14ac:dyDescent="0.2">
      <c r="A88" s="280" t="s">
        <v>172</v>
      </c>
      <c r="B88" s="280"/>
      <c r="C88" s="280"/>
      <c r="D88" s="280"/>
      <c r="E88" s="280"/>
      <c r="F88" s="280"/>
      <c r="G88" s="280"/>
      <c r="H88" s="280"/>
      <c r="I88" s="280"/>
      <c r="J88" s="280"/>
      <c r="K88" s="280"/>
      <c r="L88" s="280"/>
      <c r="M88" s="280"/>
      <c r="N88" s="280"/>
      <c r="O88" s="280"/>
      <c r="P88" s="280"/>
      <c r="Q88" s="280"/>
      <c r="R88" s="280"/>
      <c r="S88" s="280"/>
      <c r="T88" s="280"/>
      <c r="U88" s="282"/>
      <c r="V88" s="282"/>
    </row>
    <row r="89" spans="1:143" ht="15" x14ac:dyDescent="0.25">
      <c r="A89" s="55"/>
      <c r="B89" s="7"/>
      <c r="C89" s="5"/>
      <c r="D89" s="73"/>
      <c r="E89" s="73"/>
      <c r="F89" s="73"/>
      <c r="R89" s="1" t="s">
        <v>6</v>
      </c>
      <c r="T89" s="1" t="s">
        <v>6</v>
      </c>
      <c r="X89" s="1" t="s">
        <v>6</v>
      </c>
      <c r="Z89" s="1" t="s">
        <v>6</v>
      </c>
      <c r="AB89" s="1" t="s">
        <v>6</v>
      </c>
    </row>
    <row r="90" spans="1:143" ht="15" x14ac:dyDescent="0.25">
      <c r="A90" s="76"/>
      <c r="B90" s="77"/>
      <c r="C90" s="5"/>
      <c r="F90" s="73"/>
    </row>
    <row r="91" spans="1:143" ht="15" x14ac:dyDescent="0.25">
      <c r="A91" s="76"/>
      <c r="B91" s="77"/>
      <c r="C91" s="98"/>
    </row>
    <row r="92" spans="1:143" ht="15" x14ac:dyDescent="0.25">
      <c r="A92" s="76"/>
      <c r="B92" s="7"/>
      <c r="C92" s="98"/>
    </row>
    <row r="93" spans="1:143" ht="15" x14ac:dyDescent="0.25">
      <c r="A93" s="55"/>
      <c r="B93" s="7"/>
      <c r="C93" s="98"/>
      <c r="Q93" s="1" t="s">
        <v>6</v>
      </c>
      <c r="S93" s="1" t="s">
        <v>6</v>
      </c>
      <c r="U93" s="1" t="s">
        <v>6</v>
      </c>
      <c r="V93" s="1" t="s">
        <v>6</v>
      </c>
      <c r="W93" s="1" t="s">
        <v>6</v>
      </c>
      <c r="Y93" s="1" t="s">
        <v>6</v>
      </c>
    </row>
    <row r="94" spans="1:143" x14ac:dyDescent="0.2">
      <c r="B94" s="7"/>
      <c r="C94" s="98"/>
      <c r="P94" s="26" t="s">
        <v>6</v>
      </c>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row>
    <row r="95" spans="1:143" x14ac:dyDescent="0.2">
      <c r="C95" s="98"/>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row>
    <row r="96" spans="1:143" x14ac:dyDescent="0.2">
      <c r="B96" s="28" t="s">
        <v>6</v>
      </c>
      <c r="C96" s="98"/>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row>
    <row r="97" spans="2:143" x14ac:dyDescent="0.2">
      <c r="C97" s="98"/>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row>
    <row r="98" spans="2:143" x14ac:dyDescent="0.2">
      <c r="B98" s="28" t="s">
        <v>6</v>
      </c>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row>
    <row r="99" spans="2:143" x14ac:dyDescent="0.2">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row>
    <row r="100" spans="2:143" x14ac:dyDescent="0.2">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row>
    <row r="101" spans="2:143" x14ac:dyDescent="0.2">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row>
    <row r="102" spans="2:143" x14ac:dyDescent="0.2">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row>
    <row r="103" spans="2:143" x14ac:dyDescent="0.2">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row>
    <row r="104" spans="2:143" x14ac:dyDescent="0.2">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row>
    <row r="105" spans="2:143" x14ac:dyDescent="0.2">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row>
    <row r="106" spans="2:143" x14ac:dyDescent="0.2">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row>
    <row r="107" spans="2:143" x14ac:dyDescent="0.2">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row>
    <row r="108" spans="2:143" x14ac:dyDescent="0.2">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row>
    <row r="109" spans="2:143" x14ac:dyDescent="0.2">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row>
    <row r="110" spans="2:143" x14ac:dyDescent="0.2">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row>
    <row r="111" spans="2:143" x14ac:dyDescent="0.2">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row>
    <row r="112" spans="2:143" x14ac:dyDescent="0.2">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row>
    <row r="113" spans="6:143" x14ac:dyDescent="0.2">
      <c r="F113" s="1" t="s">
        <v>6</v>
      </c>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row>
    <row r="114" spans="6:143" x14ac:dyDescent="0.2">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row>
    <row r="115" spans="6:143" x14ac:dyDescent="0.2">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row>
    <row r="116" spans="6:143" x14ac:dyDescent="0.2">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row>
    <row r="117" spans="6:143" x14ac:dyDescent="0.2">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row>
    <row r="118" spans="6:143" x14ac:dyDescent="0.2">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row>
    <row r="119" spans="6:143" x14ac:dyDescent="0.2">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row>
    <row r="120" spans="6:143" x14ac:dyDescent="0.2">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row>
    <row r="121" spans="6:143" x14ac:dyDescent="0.2">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row>
    <row r="122" spans="6:143" x14ac:dyDescent="0.2">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row>
    <row r="123" spans="6:143" x14ac:dyDescent="0.2">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row>
    <row r="124" spans="6:143" x14ac:dyDescent="0.2">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row>
    <row r="125" spans="6:143" x14ac:dyDescent="0.2">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row>
    <row r="126" spans="6:143" x14ac:dyDescent="0.2">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row>
    <row r="127" spans="6:143" x14ac:dyDescent="0.2">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row>
    <row r="128" spans="6:143" x14ac:dyDescent="0.2">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row>
    <row r="129" spans="29:143" x14ac:dyDescent="0.2">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row>
    <row r="130" spans="29:143" x14ac:dyDescent="0.2">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row>
    <row r="131" spans="29:143" x14ac:dyDescent="0.2">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row>
    <row r="132" spans="29:143" x14ac:dyDescent="0.2">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row>
    <row r="133" spans="29:143" x14ac:dyDescent="0.2">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row>
    <row r="134" spans="29:143" x14ac:dyDescent="0.2">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row>
    <row r="135" spans="29:143" x14ac:dyDescent="0.2">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row>
    <row r="136" spans="29:143" x14ac:dyDescent="0.2">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row>
    <row r="137" spans="29:143" x14ac:dyDescent="0.2">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row>
    <row r="138" spans="29:143" x14ac:dyDescent="0.2">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row>
    <row r="139" spans="29:143" x14ac:dyDescent="0.2">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row>
    <row r="140" spans="29:143" x14ac:dyDescent="0.2">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row>
    <row r="141" spans="29:143" x14ac:dyDescent="0.2">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row>
    <row r="142" spans="29:143" x14ac:dyDescent="0.2">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row>
    <row r="143" spans="29:143" x14ac:dyDescent="0.2">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row>
    <row r="144" spans="29:143" x14ac:dyDescent="0.2">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row>
  </sheetData>
  <sheetProtection sheet="1" objects="1" scenarios="1" formatColumns="0" formatRows="0" autoFilter="0"/>
  <protectedRanges>
    <protectedRange sqref="A87" name="Flags"/>
    <protectedRange sqref="Q7:V85" name="HHAP1 Data Entry"/>
    <protectedRange sqref="A6" name="Flags_1"/>
    <protectedRange sqref="A7:A85" name="Flags_2"/>
    <protectedRange sqref="J88:K88 E88:H88" name="Summary Area_2"/>
    <protectedRange sqref="L88:M88" name="Summary Area_1_1"/>
    <protectedRange sqref="B88:D88" name="Summary Area_2_2"/>
    <protectedRange sqref="A88" name="Summary Area_2_1_1"/>
  </protectedRanges>
  <autoFilter ref="A6:V6" xr:uid="{26745FBE-7070-4B7B-AB95-2DF70713D0EC}"/>
  <sortState xmlns:xlrd2="http://schemas.microsoft.com/office/spreadsheetml/2017/richdata2" ref="A7:V85">
    <sortCondition descending="1" ref="O7:O85"/>
    <sortCondition descending="1" ref="J7:J85"/>
  </sortState>
  <mergeCells count="15">
    <mergeCell ref="U2:V2"/>
    <mergeCell ref="S3:T3"/>
    <mergeCell ref="S4:T4"/>
    <mergeCell ref="S2:T2"/>
    <mergeCell ref="S5:T5"/>
    <mergeCell ref="A5:B5"/>
    <mergeCell ref="Q5:R5"/>
    <mergeCell ref="U3:V3"/>
    <mergeCell ref="U4:V4"/>
    <mergeCell ref="U5:V5"/>
    <mergeCell ref="A1:R1"/>
    <mergeCell ref="Q3:R3"/>
    <mergeCell ref="Q4:R4"/>
    <mergeCell ref="Q2:R2"/>
    <mergeCell ref="A4:B4"/>
  </mergeCells>
  <conditionalFormatting sqref="A7:A85">
    <cfRule type="cellIs" dxfId="6" priority="23" operator="equal">
      <formula>"FLAGGED"</formula>
    </cfRule>
    <cfRule type="cellIs" dxfId="5" priority="24" operator="equal">
      <formula>"RESOLVED"</formula>
    </cfRule>
  </conditionalFormatting>
  <conditionalFormatting sqref="A87">
    <cfRule type="cellIs" dxfId="4" priority="111" operator="equal">
      <formula>"DID NOT SUBMIT"</formula>
    </cfRule>
    <cfRule type="cellIs" dxfId="3" priority="114" operator="equal">
      <formula>"FLAGGED"</formula>
    </cfRule>
    <cfRule type="cellIs" dxfId="2" priority="115" operator="equal">
      <formula>"RESOLVED"</formula>
    </cfRule>
  </conditionalFormatting>
  <conditionalFormatting sqref="G7:H85 L7:M85">
    <cfRule type="containsText" dxfId="1" priority="8" operator="containsText" text="Yes">
      <formula>NOT(ISERROR(SEARCH("Yes",G7)))</formula>
    </cfRule>
    <cfRule type="containsText" dxfId="0" priority="9" operator="containsText" text="No">
      <formula>NOT(ISERROR(SEARCH("No",G7)))</formula>
    </cfRule>
  </conditionalFormatting>
  <dataValidations count="1">
    <dataValidation type="list" allowBlank="1" showInputMessage="1" showErrorMessage="1" sqref="G7:H85" xr:uid="{28BFCD04-BCFE-4EB1-8846-EAA38C351818}">
      <formula1>"Yes, No, N/A"</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3D5FB29CAC924099D53FBF346890BA" ma:contentTypeVersion="14" ma:contentTypeDescription="Create a new document." ma:contentTypeScope="" ma:versionID="592eaac9a5e1b84d83acf91ee62d1dba">
  <xsd:schema xmlns:xsd="http://www.w3.org/2001/XMLSchema" xmlns:xs="http://www.w3.org/2001/XMLSchema" xmlns:p="http://schemas.microsoft.com/office/2006/metadata/properties" xmlns:ns2="b81d817a-1478-46c7-a8b0-e0874bfd524c" xmlns:ns3="13d100e1-537d-40ea-aa89-9894e316499d" targetNamespace="http://schemas.microsoft.com/office/2006/metadata/properties" ma:root="true" ma:fieldsID="543af649ec9b26c2475d640284e1c8f8" ns2:_="" ns3:_="">
    <xsd:import namespace="b81d817a-1478-46c7-a8b0-e0874bfd524c"/>
    <xsd:import namespace="13d100e1-537d-40ea-aa89-9894e3164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100e1-537d-40ea-aa89-9894e3164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HPD Hub Visitors</DisplayName>
        <AccountId>4</AccountId>
        <AccountType/>
      </UserInfo>
    </SharedWithUsers>
    <MediaLengthInSeconds xmlns="13d100e1-537d-40ea-aa89-9894e316499d" xsi:nil="true"/>
    <lcf76f155ced4ddcb4097134ff3c332f xmlns="13d100e1-537d-40ea-aa89-9894e316499d">
      <Terms xmlns="http://schemas.microsoft.com/office/infopath/2007/PartnerControls"/>
    </lcf76f155ced4ddcb4097134ff3c332f>
    <TaxCatchAll xmlns="b81d817a-1478-46c7-a8b0-e0874bfd524c" xsi:nil="true"/>
  </documentManagement>
</p:properties>
</file>

<file path=customXml/itemProps1.xml><?xml version="1.0" encoding="utf-8"?>
<ds:datastoreItem xmlns:ds="http://schemas.openxmlformats.org/officeDocument/2006/customXml" ds:itemID="{2D8B9F31-38F6-42EA-B414-9CD6F1911A70}">
  <ds:schemaRefs>
    <ds:schemaRef ds:uri="http://schemas.microsoft.com/sharepoint/v3/contenttype/forms"/>
  </ds:schemaRefs>
</ds:datastoreItem>
</file>

<file path=customXml/itemProps2.xml><?xml version="1.0" encoding="utf-8"?>
<ds:datastoreItem xmlns:ds="http://schemas.openxmlformats.org/officeDocument/2006/customXml" ds:itemID="{97EC3FF9-B5BA-4B25-9C7F-72B111B3D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13d100e1-537d-40ea-aa89-9894e3164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C0B16-1ABC-4CE9-92E1-4FECFEBFFE59}">
  <ds:schemaRefs>
    <ds:schemaRef ds:uri="http://schemas.microsoft.com/office/2006/metadata/properties"/>
    <ds:schemaRef ds:uri="http://schemas.microsoft.com/office/infopath/2007/PartnerControls"/>
    <ds:schemaRef ds:uri="b81d817a-1478-46c7-a8b0-e0874bfd524c"/>
    <ds:schemaRef ds:uri="13d100e1-537d-40ea-aa89-9894e316499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HHAP 1</vt:lpstr>
      <vt:lpstr>HHAP 2</vt:lpstr>
      <vt:lpstr>HHAP 3</vt:lpstr>
      <vt:lpstr>HHAP 4</vt:lpstr>
      <vt:lpstr>HHAP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Poss, Sarah@HCD</dc:creator>
  <cp:keywords/>
  <dc:description/>
  <cp:lastModifiedBy>Poss, Sarah@HCD</cp:lastModifiedBy>
  <cp:revision/>
  <dcterms:created xsi:type="dcterms:W3CDTF">2022-03-17T21:36:56Z</dcterms:created>
  <dcterms:modified xsi:type="dcterms:W3CDTF">2025-04-11T20:54:34Z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0x010100C43D5FB29CAC924099D53FBF346890BA</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