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cahcd.sharepoint.com/sites/SGMHomeKeyFAQs-SGMHKLeadership/Shared Documents/MGM Leadership/Web Forms - Primary Copies/"/>
    </mc:Choice>
  </mc:AlternateContent>
  <xr:revisionPtr revIDLastSave="582" documentId="8_{D135E4FD-7E71-4754-9FAA-EBB77BFE726A}" xr6:coauthVersionLast="47" xr6:coauthVersionMax="47" xr10:uidLastSave="{D334287D-5976-4BD7-BAC1-50924340286D}"/>
  <bookViews>
    <workbookView xWindow="-28910" yWindow="-1370" windowWidth="29020" windowHeight="15700" xr2:uid="{1D62D687-7924-403F-B33E-53FD3D45D1F9}"/>
  </bookViews>
  <sheets>
    <sheet name="Sample Ledger" sheetId="1" r:id="rId1"/>
    <sheet name="Drop Down" sheetId="2" r:id="rId2"/>
  </sheets>
  <definedNames>
    <definedName name="_xlnm._FilterDatabase" localSheetId="0" hidden="1">'Sample Ledger'!$A$6:$K$43</definedName>
    <definedName name="_xlnm.Print_Area" localSheetId="0">'Sample Ledger'!$A$6:$N$43</definedName>
    <definedName name="_xlnm.Print_Titles" localSheetId="0">'Sample Ledger'!$6:$6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9" i="1" l="1"/>
  <c r="K49" i="1"/>
  <c r="I49" i="1"/>
  <c r="G49" i="1"/>
  <c r="F49" i="1"/>
  <c r="E49" i="1"/>
  <c r="D49" i="1"/>
  <c r="C49" i="1"/>
  <c r="K50" i="1"/>
  <c r="K53" i="1"/>
  <c r="K54" i="1"/>
  <c r="K51" i="1"/>
  <c r="K52" i="1"/>
  <c r="F44" i="1"/>
  <c r="I54" i="1"/>
  <c r="I53" i="1"/>
  <c r="I52" i="1"/>
  <c r="I51" i="1"/>
  <c r="I50" i="1"/>
  <c r="M54" i="1"/>
  <c r="M53" i="1"/>
  <c r="M52" i="1"/>
  <c r="M51" i="1"/>
  <c r="M50" i="1"/>
  <c r="C54" i="1"/>
  <c r="C53" i="1"/>
  <c r="C52" i="1"/>
  <c r="C51" i="1"/>
  <c r="C50" i="1"/>
  <c r="D50" i="1"/>
  <c r="E50" i="1"/>
  <c r="F50" i="1"/>
  <c r="G50" i="1"/>
  <c r="D51" i="1"/>
  <c r="E51" i="1"/>
  <c r="F51" i="1"/>
  <c r="G51" i="1"/>
  <c r="D52" i="1"/>
  <c r="E52" i="1"/>
  <c r="F52" i="1"/>
  <c r="G52" i="1"/>
  <c r="D53" i="1"/>
  <c r="E53" i="1"/>
  <c r="F53" i="1"/>
  <c r="G53" i="1"/>
  <c r="D54" i="1"/>
  <c r="E54" i="1"/>
  <c r="F54" i="1"/>
  <c r="G54" i="1"/>
  <c r="A7" i="1"/>
  <c r="A8" i="1" s="1"/>
  <c r="A9" i="1" s="1"/>
  <c r="A10" i="1" s="1"/>
  <c r="A11" i="1" s="1"/>
  <c r="A12" i="1" s="1"/>
  <c r="A13" i="1" s="1"/>
  <c r="A14" i="1" s="1"/>
  <c r="G44" i="1"/>
  <c r="K55" i="1" l="1"/>
  <c r="C55" i="1"/>
  <c r="M55" i="1"/>
  <c r="D55" i="1"/>
  <c r="F55" i="1"/>
  <c r="I55" i="1"/>
  <c r="E55" i="1"/>
  <c r="G55" i="1"/>
</calcChain>
</file>

<file path=xl/sharedStrings.xml><?xml version="1.0" encoding="utf-8"?>
<sst xmlns="http://schemas.openxmlformats.org/spreadsheetml/2006/main" count="78" uniqueCount="36">
  <si>
    <t>Contract Number:</t>
  </si>
  <si>
    <t>Grantee Name:</t>
  </si>
  <si>
    <t>Ledger Start Date:</t>
  </si>
  <si>
    <t>Project Name:</t>
  </si>
  <si>
    <t>Preparer Name:</t>
  </si>
  <si>
    <t>Ledger End Date:</t>
  </si>
  <si>
    <t>Item #</t>
  </si>
  <si>
    <t>Date</t>
  </si>
  <si>
    <t>Line Item Description</t>
  </si>
  <si>
    <t>Homekey Eligible Use</t>
  </si>
  <si>
    <t>Vendor Name</t>
  </si>
  <si>
    <t>Debit</t>
  </si>
  <si>
    <t>Credit</t>
  </si>
  <si>
    <t>Notes</t>
  </si>
  <si>
    <t>Rehabilitation</t>
  </si>
  <si>
    <t>New Construction</t>
  </si>
  <si>
    <t>Conversion</t>
  </si>
  <si>
    <t>Relocation</t>
  </si>
  <si>
    <t>COSR</t>
  </si>
  <si>
    <t>Affordability Covenants</t>
  </si>
  <si>
    <t>Select One</t>
  </si>
  <si>
    <t>Fiscal Year Expenditure Totals</t>
  </si>
  <si>
    <t>Fiscal Year 
(July 1 - June 30)</t>
  </si>
  <si>
    <t>Fiscal Year Total Amount</t>
  </si>
  <si>
    <t>Capital</t>
  </si>
  <si>
    <t>Rehabiliation</t>
  </si>
  <si>
    <t>FY20 - FY21</t>
  </si>
  <si>
    <t>FY21 - FY22</t>
  </si>
  <si>
    <t>FY22 - FY23</t>
  </si>
  <si>
    <t>FY23 - FY24</t>
  </si>
  <si>
    <t>FY24 - FY25</t>
  </si>
  <si>
    <t>FY25 - FY26</t>
  </si>
  <si>
    <t>Totals</t>
  </si>
  <si>
    <t>Eligible Uses</t>
  </si>
  <si>
    <r>
      <rPr>
        <b/>
        <u/>
        <sz val="11"/>
        <color theme="1"/>
        <rFont val="Arial"/>
        <family val="2"/>
      </rPr>
      <t>Instructions</t>
    </r>
    <r>
      <rPr>
        <sz val="11"/>
        <color theme="1"/>
        <rFont val="Arial"/>
        <family val="2"/>
      </rPr>
      <t>: This document is to serve as an example of a General Ledger that would satisfy proof of expenditures for the Homekey program. Grantees are not required to use this form. However, all General Ledgers should at a minimum contain the information in this form.</t>
    </r>
  </si>
  <si>
    <t>Homekey Program - General Ledger Example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</si>
</sst>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4"/>
      <color rgb="FF002060"/>
      <name val="Arial"/>
      <family val="2"/>
    </font>
    <font>
      <b/>
      <sz val="8"/>
      <name val="Arial"/>
      <family val="2"/>
    </font>
    <font>
      <b/>
      <u/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BDD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0" tint="-0.14999847407452621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2">
    <xf numFmtId="0" fontId="0" fillId="0" borderId="0" xfId="0"/>
    <xf numFmtId="0" fontId="0" fillId="0" borderId="1" xfId="0" applyBorder="1"/>
    <xf numFmtId="0" fontId="0" fillId="4" borderId="1" xfId="0" applyFill="1" applyBorder="1"/>
    <xf numFmtId="0" fontId="5" fillId="0" borderId="0" xfId="0" applyFont="1"/>
    <xf numFmtId="0" fontId="5" fillId="3" borderId="5" xfId="0" applyFont="1" applyFill="1" applyBorder="1"/>
    <xf numFmtId="0" fontId="5" fillId="3" borderId="6" xfId="0" applyFont="1" applyFill="1" applyBorder="1"/>
    <xf numFmtId="0" fontId="5" fillId="6" borderId="4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 wrapText="1"/>
    </xf>
    <xf numFmtId="0" fontId="6" fillId="4" borderId="13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center" wrapText="1"/>
    </xf>
    <xf numFmtId="44" fontId="7" fillId="0" borderId="2" xfId="1" applyFont="1" applyBorder="1"/>
    <xf numFmtId="44" fontId="7" fillId="0" borderId="25" xfId="1" applyFont="1" applyBorder="1" applyAlignment="1">
      <alignment horizontal="center"/>
    </xf>
    <xf numFmtId="0" fontId="11" fillId="4" borderId="11" xfId="0" applyFont="1" applyFill="1" applyBorder="1" applyAlignment="1">
      <alignment horizontal="center" wrapText="1"/>
    </xf>
    <xf numFmtId="0" fontId="7" fillId="6" borderId="8" xfId="0" applyFont="1" applyFill="1" applyBorder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5" fillId="0" borderId="28" xfId="0" applyFont="1" applyBorder="1" applyAlignment="1">
      <alignment horizontal="right" vertical="center" wrapText="1"/>
    </xf>
    <xf numFmtId="44" fontId="7" fillId="0" borderId="21" xfId="1" applyFont="1" applyBorder="1" applyAlignment="1">
      <alignment horizontal="center"/>
    </xf>
    <xf numFmtId="44" fontId="7" fillId="5" borderId="21" xfId="1" applyFont="1" applyFill="1" applyBorder="1" applyAlignment="1">
      <alignment horizontal="center"/>
    </xf>
    <xf numFmtId="0" fontId="3" fillId="4" borderId="47" xfId="0" applyFont="1" applyFill="1" applyBorder="1" applyAlignment="1">
      <alignment horizontal="center" wrapText="1"/>
    </xf>
    <xf numFmtId="0" fontId="3" fillId="4" borderId="48" xfId="0" applyFont="1" applyFill="1" applyBorder="1" applyAlignment="1">
      <alignment horizontal="center"/>
    </xf>
    <xf numFmtId="44" fontId="7" fillId="8" borderId="21" xfId="1" applyFont="1" applyFill="1" applyBorder="1" applyAlignment="1">
      <alignment horizontal="center"/>
    </xf>
    <xf numFmtId="0" fontId="3" fillId="7" borderId="49" xfId="0" applyFont="1" applyFill="1" applyBorder="1" applyAlignment="1">
      <alignment horizontal="center"/>
    </xf>
    <xf numFmtId="0" fontId="3" fillId="7" borderId="50" xfId="0" applyFont="1" applyFill="1" applyBorder="1" applyAlignment="1">
      <alignment horizontal="center" wrapText="1"/>
    </xf>
    <xf numFmtId="44" fontId="8" fillId="8" borderId="18" xfId="0" applyNumberFormat="1" applyFont="1" applyFill="1" applyBorder="1"/>
    <xf numFmtId="44" fontId="8" fillId="8" borderId="15" xfId="1" applyFont="1" applyFill="1" applyBorder="1"/>
    <xf numFmtId="44" fontId="7" fillId="5" borderId="54" xfId="1" applyFont="1" applyFill="1" applyBorder="1"/>
    <xf numFmtId="44" fontId="7" fillId="5" borderId="55" xfId="1" applyFont="1" applyFill="1" applyBorder="1"/>
    <xf numFmtId="44" fontId="7" fillId="8" borderId="23" xfId="1" applyFont="1" applyFill="1" applyBorder="1" applyAlignment="1">
      <alignment horizontal="center"/>
    </xf>
    <xf numFmtId="44" fontId="7" fillId="5" borderId="23" xfId="1" applyFont="1" applyFill="1" applyBorder="1" applyAlignment="1">
      <alignment horizontal="center"/>
    </xf>
    <xf numFmtId="44" fontId="7" fillId="0" borderId="28" xfId="1" applyFont="1" applyBorder="1" applyAlignment="1">
      <alignment horizontal="center"/>
    </xf>
    <xf numFmtId="44" fontId="7" fillId="8" borderId="22" xfId="1" applyFont="1" applyFill="1" applyBorder="1" applyAlignment="1">
      <alignment horizontal="center"/>
    </xf>
    <xf numFmtId="44" fontId="7" fillId="8" borderId="25" xfId="1" applyFont="1" applyFill="1" applyBorder="1" applyAlignment="1">
      <alignment horizontal="center"/>
    </xf>
    <xf numFmtId="44" fontId="7" fillId="0" borderId="27" xfId="1" applyFont="1" applyBorder="1" applyAlignment="1">
      <alignment horizontal="center"/>
    </xf>
    <xf numFmtId="0" fontId="5" fillId="0" borderId="66" xfId="0" applyFont="1" applyBorder="1" applyAlignment="1">
      <alignment horizontal="right" vertical="center" wrapText="1"/>
    </xf>
    <xf numFmtId="0" fontId="5" fillId="2" borderId="66" xfId="0" applyFont="1" applyFill="1" applyBorder="1" applyAlignment="1" applyProtection="1">
      <alignment horizontal="center" vertical="center" wrapText="1"/>
      <protection locked="0"/>
    </xf>
    <xf numFmtId="0" fontId="5" fillId="2" borderId="28" xfId="0" applyFont="1" applyFill="1" applyBorder="1" applyAlignment="1" applyProtection="1">
      <alignment horizontal="center" vertical="center" wrapText="1"/>
      <protection locked="0"/>
    </xf>
    <xf numFmtId="14" fontId="7" fillId="2" borderId="9" xfId="0" applyNumberFormat="1" applyFont="1" applyFill="1" applyBorder="1" applyAlignment="1" applyProtection="1">
      <alignment horizontal="center" wrapText="1"/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0" fontId="7" fillId="2" borderId="10" xfId="0" applyFont="1" applyFill="1" applyBorder="1" applyAlignment="1" applyProtection="1">
      <alignment wrapText="1"/>
      <protection locked="0"/>
    </xf>
    <xf numFmtId="44" fontId="7" fillId="2" borderId="14" xfId="1" applyFont="1" applyFill="1" applyBorder="1" applyAlignment="1" applyProtection="1">
      <alignment wrapText="1"/>
      <protection locked="0"/>
    </xf>
    <xf numFmtId="0" fontId="5" fillId="8" borderId="22" xfId="0" applyFont="1" applyFill="1" applyBorder="1" applyAlignment="1">
      <alignment horizontal="center"/>
    </xf>
    <xf numFmtId="0" fontId="5" fillId="8" borderId="59" xfId="0" applyFont="1" applyFill="1" applyBorder="1" applyAlignment="1">
      <alignment horizontal="center"/>
    </xf>
    <xf numFmtId="44" fontId="7" fillId="5" borderId="23" xfId="1" applyFont="1" applyFill="1" applyBorder="1" applyAlignment="1">
      <alignment horizontal="center"/>
    </xf>
    <xf numFmtId="44" fontId="7" fillId="5" borderId="24" xfId="1" applyFont="1" applyFill="1" applyBorder="1" applyAlignment="1">
      <alignment horizontal="center"/>
    </xf>
    <xf numFmtId="44" fontId="7" fillId="8" borderId="62" xfId="1" applyFont="1" applyFill="1" applyBorder="1" applyAlignment="1">
      <alignment horizontal="center"/>
    </xf>
    <xf numFmtId="44" fontId="7" fillId="8" borderId="24" xfId="1" applyFont="1" applyFill="1" applyBorder="1" applyAlignment="1">
      <alignment horizontal="center"/>
    </xf>
    <xf numFmtId="0" fontId="7" fillId="2" borderId="35" xfId="0" applyFont="1" applyFill="1" applyBorder="1" applyAlignment="1" applyProtection="1">
      <alignment horizontal="center" wrapText="1"/>
      <protection locked="0"/>
    </xf>
    <xf numFmtId="0" fontId="7" fillId="2" borderId="36" xfId="0" applyFont="1" applyFill="1" applyBorder="1" applyAlignment="1" applyProtection="1">
      <alignment horizontal="center" wrapText="1"/>
      <protection locked="0"/>
    </xf>
    <xf numFmtId="0" fontId="7" fillId="2" borderId="37" xfId="0" applyFont="1" applyFill="1" applyBorder="1" applyAlignment="1" applyProtection="1">
      <alignment horizontal="center" wrapText="1"/>
      <protection locked="0"/>
    </xf>
    <xf numFmtId="44" fontId="7" fillId="2" borderId="30" xfId="1" applyFont="1" applyFill="1" applyBorder="1" applyAlignment="1" applyProtection="1">
      <alignment wrapText="1"/>
      <protection locked="0"/>
    </xf>
    <xf numFmtId="44" fontId="7" fillId="2" borderId="33" xfId="1" applyFont="1" applyFill="1" applyBorder="1" applyAlignment="1" applyProtection="1">
      <alignment wrapText="1"/>
      <protection locked="0"/>
    </xf>
    <xf numFmtId="0" fontId="5" fillId="3" borderId="27" xfId="0" applyFont="1" applyFill="1" applyBorder="1"/>
    <xf numFmtId="0" fontId="5" fillId="3" borderId="28" xfId="0" applyFont="1" applyFill="1" applyBorder="1"/>
    <xf numFmtId="0" fontId="5" fillId="3" borderId="29" xfId="0" applyFont="1" applyFill="1" applyBorder="1"/>
    <xf numFmtId="0" fontId="3" fillId="7" borderId="50" xfId="0" applyFont="1" applyFill="1" applyBorder="1" applyAlignment="1">
      <alignment horizontal="center"/>
    </xf>
    <xf numFmtId="44" fontId="7" fillId="0" borderId="6" xfId="1" applyFont="1" applyBorder="1" applyAlignment="1">
      <alignment horizontal="center"/>
    </xf>
    <xf numFmtId="14" fontId="5" fillId="2" borderId="66" xfId="0" applyNumberFormat="1" applyFont="1" applyFill="1" applyBorder="1" applyAlignment="1" applyProtection="1">
      <alignment horizontal="center" vertical="center" wrapText="1"/>
      <protection locked="0"/>
    </xf>
    <xf numFmtId="14" fontId="5" fillId="2" borderId="67" xfId="0" applyNumberFormat="1" applyFont="1" applyFill="1" applyBorder="1" applyAlignment="1" applyProtection="1">
      <alignment horizontal="center" vertical="center" wrapText="1"/>
      <protection locked="0"/>
    </xf>
    <xf numFmtId="14" fontId="5" fillId="2" borderId="28" xfId="0" applyNumberFormat="1" applyFont="1" applyFill="1" applyBorder="1" applyAlignment="1" applyProtection="1">
      <alignment horizontal="center" vertical="center" wrapText="1"/>
      <protection locked="0"/>
    </xf>
    <xf numFmtId="14" fontId="5" fillId="2" borderId="29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66" xfId="0" applyFont="1" applyFill="1" applyBorder="1" applyAlignment="1" applyProtection="1">
      <alignment horizontal="center" vertical="center" wrapText="1"/>
      <protection locked="0"/>
    </xf>
    <xf numFmtId="0" fontId="5" fillId="2" borderId="28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 vertical="center"/>
    </xf>
    <xf numFmtId="0" fontId="6" fillId="4" borderId="44" xfId="0" applyFont="1" applyFill="1" applyBorder="1" applyAlignment="1">
      <alignment horizontal="center" wrapText="1"/>
    </xf>
    <xf numFmtId="0" fontId="6" fillId="4" borderId="6" xfId="0" applyFont="1" applyFill="1" applyBorder="1" applyAlignment="1">
      <alignment horizontal="center" wrapText="1"/>
    </xf>
    <xf numFmtId="0" fontId="6" fillId="4" borderId="7" xfId="0" applyFont="1" applyFill="1" applyBorder="1" applyAlignment="1">
      <alignment horizontal="center" wrapText="1"/>
    </xf>
    <xf numFmtId="0" fontId="7" fillId="2" borderId="41" xfId="0" applyFont="1" applyFill="1" applyBorder="1" applyAlignment="1" applyProtection="1">
      <alignment horizontal="center" wrapText="1"/>
      <protection locked="0"/>
    </xf>
    <xf numFmtId="0" fontId="7" fillId="2" borderId="42" xfId="0" applyFont="1" applyFill="1" applyBorder="1" applyAlignment="1" applyProtection="1">
      <alignment horizontal="center" wrapText="1"/>
      <protection locked="0"/>
    </xf>
    <xf numFmtId="0" fontId="7" fillId="2" borderId="43" xfId="0" applyFont="1" applyFill="1" applyBorder="1" applyAlignment="1" applyProtection="1">
      <alignment horizontal="center" wrapText="1"/>
      <protection locked="0"/>
    </xf>
    <xf numFmtId="0" fontId="6" fillId="4" borderId="5" xfId="0" applyFont="1" applyFill="1" applyBorder="1" applyAlignment="1">
      <alignment horizontal="center" wrapText="1"/>
    </xf>
    <xf numFmtId="0" fontId="6" fillId="4" borderId="38" xfId="0" applyFont="1" applyFill="1" applyBorder="1" applyAlignment="1">
      <alignment horizontal="center" wrapText="1"/>
    </xf>
    <xf numFmtId="0" fontId="5" fillId="0" borderId="65" xfId="0" applyFont="1" applyBorder="1" applyAlignment="1">
      <alignment horizontal="right" vertical="center" wrapText="1"/>
    </xf>
    <xf numFmtId="0" fontId="5" fillId="0" borderId="66" xfId="0" applyFont="1" applyBorder="1" applyAlignment="1">
      <alignment horizontal="right" vertical="center" wrapText="1"/>
    </xf>
    <xf numFmtId="0" fontId="5" fillId="0" borderId="27" xfId="0" applyFont="1" applyBorder="1" applyAlignment="1">
      <alignment horizontal="right" vertical="center" wrapText="1"/>
    </xf>
    <xf numFmtId="0" fontId="5" fillId="0" borderId="28" xfId="0" applyFont="1" applyBorder="1" applyAlignment="1">
      <alignment horizontal="right" vertical="center" wrapText="1"/>
    </xf>
    <xf numFmtId="44" fontId="7" fillId="0" borderId="21" xfId="1" applyFont="1" applyBorder="1" applyAlignment="1">
      <alignment horizontal="center"/>
    </xf>
    <xf numFmtId="0" fontId="9" fillId="4" borderId="19" xfId="0" applyFont="1" applyFill="1" applyBorder="1" applyAlignment="1">
      <alignment horizontal="center"/>
    </xf>
    <xf numFmtId="0" fontId="9" fillId="4" borderId="20" xfId="0" applyFont="1" applyFill="1" applyBorder="1" applyAlignment="1">
      <alignment horizontal="center"/>
    </xf>
    <xf numFmtId="0" fontId="9" fillId="4" borderId="31" xfId="0" applyFont="1" applyFill="1" applyBorder="1" applyAlignment="1">
      <alignment horizontal="center"/>
    </xf>
    <xf numFmtId="0" fontId="9" fillId="4" borderId="32" xfId="0" applyFont="1" applyFill="1" applyBorder="1" applyAlignment="1">
      <alignment horizontal="center"/>
    </xf>
    <xf numFmtId="0" fontId="3" fillId="7" borderId="50" xfId="0" applyFont="1" applyFill="1" applyBorder="1" applyAlignment="1">
      <alignment horizontal="center" wrapText="1"/>
    </xf>
    <xf numFmtId="0" fontId="3" fillId="7" borderId="51" xfId="0" applyFont="1" applyFill="1" applyBorder="1" applyAlignment="1">
      <alignment horizontal="center" wrapText="1"/>
    </xf>
    <xf numFmtId="44" fontId="7" fillId="0" borderId="26" xfId="1" applyFont="1" applyBorder="1" applyAlignment="1">
      <alignment horizontal="center"/>
    </xf>
    <xf numFmtId="0" fontId="5" fillId="8" borderId="16" xfId="0" applyFont="1" applyFill="1" applyBorder="1" applyAlignment="1">
      <alignment horizontal="right"/>
    </xf>
    <xf numFmtId="0" fontId="5" fillId="8" borderId="17" xfId="0" applyFont="1" applyFill="1" applyBorder="1" applyAlignment="1">
      <alignment horizontal="right"/>
    </xf>
    <xf numFmtId="0" fontId="5" fillId="0" borderId="27" xfId="0" applyFont="1" applyBorder="1" applyAlignment="1">
      <alignment horizontal="center"/>
    </xf>
    <xf numFmtId="0" fontId="5" fillId="0" borderId="61" xfId="0" applyFont="1" applyBorder="1" applyAlignment="1">
      <alignment horizontal="center"/>
    </xf>
    <xf numFmtId="44" fontId="7" fillId="5" borderId="21" xfId="1" applyFont="1" applyFill="1" applyBorder="1" applyAlignment="1">
      <alignment horizontal="center"/>
    </xf>
    <xf numFmtId="44" fontId="7" fillId="0" borderId="28" xfId="1" applyFont="1" applyBorder="1" applyAlignment="1">
      <alignment horizontal="center"/>
    </xf>
    <xf numFmtId="44" fontId="7" fillId="5" borderId="55" xfId="1" applyFont="1" applyFill="1" applyBorder="1" applyAlignment="1"/>
    <xf numFmtId="0" fontId="3" fillId="4" borderId="52" xfId="0" applyFont="1" applyFill="1" applyBorder="1" applyAlignment="1">
      <alignment horizontal="center"/>
    </xf>
    <xf numFmtId="0" fontId="3" fillId="4" borderId="53" xfId="0" applyFont="1" applyFill="1" applyBorder="1" applyAlignment="1">
      <alignment horizontal="center"/>
    </xf>
    <xf numFmtId="44" fontId="7" fillId="0" borderId="63" xfId="1" applyFont="1" applyBorder="1" applyAlignment="1">
      <alignment horizontal="center"/>
    </xf>
    <xf numFmtId="44" fontId="7" fillId="8" borderId="63" xfId="1" applyFont="1" applyFill="1" applyBorder="1" applyAlignment="1">
      <alignment horizontal="center"/>
    </xf>
    <xf numFmtId="44" fontId="7" fillId="8" borderId="26" xfId="1" applyFont="1" applyFill="1" applyBorder="1" applyAlignment="1">
      <alignment horizontal="center"/>
    </xf>
    <xf numFmtId="44" fontId="7" fillId="5" borderId="26" xfId="1" applyFont="1" applyFill="1" applyBorder="1" applyAlignment="1">
      <alignment horizontal="center"/>
    </xf>
    <xf numFmtId="0" fontId="4" fillId="4" borderId="45" xfId="0" applyFont="1" applyFill="1" applyBorder="1" applyAlignment="1">
      <alignment horizontal="center" wrapText="1"/>
    </xf>
    <xf numFmtId="0" fontId="4" fillId="4" borderId="46" xfId="0" applyFont="1" applyFill="1" applyBorder="1" applyAlignment="1">
      <alignment horizontal="center" wrapText="1"/>
    </xf>
    <xf numFmtId="0" fontId="5" fillId="0" borderId="25" xfId="0" applyFont="1" applyBorder="1" applyAlignment="1">
      <alignment horizontal="center"/>
    </xf>
    <xf numFmtId="0" fontId="5" fillId="0" borderId="60" xfId="0" applyFont="1" applyBorder="1" applyAlignment="1">
      <alignment horizontal="center"/>
    </xf>
    <xf numFmtId="0" fontId="5" fillId="8" borderId="25" xfId="0" applyFont="1" applyFill="1" applyBorder="1" applyAlignment="1">
      <alignment horizontal="center"/>
    </xf>
    <xf numFmtId="0" fontId="5" fillId="8" borderId="60" xfId="0" applyFont="1" applyFill="1" applyBorder="1" applyAlignment="1">
      <alignment horizontal="center"/>
    </xf>
    <xf numFmtId="44" fontId="7" fillId="0" borderId="64" xfId="1" applyFont="1" applyBorder="1" applyAlignment="1">
      <alignment horizontal="center"/>
    </xf>
    <xf numFmtId="44" fontId="7" fillId="0" borderId="29" xfId="1" applyFont="1" applyBorder="1" applyAlignment="1">
      <alignment horizontal="center"/>
    </xf>
    <xf numFmtId="44" fontId="8" fillId="8" borderId="57" xfId="1" applyFont="1" applyFill="1" applyBorder="1" applyAlignment="1"/>
    <xf numFmtId="44" fontId="8" fillId="8" borderId="58" xfId="1" applyFont="1" applyFill="1" applyBorder="1" applyAlignment="1"/>
    <xf numFmtId="44" fontId="7" fillId="5" borderId="56" xfId="1" applyFont="1" applyFill="1" applyBorder="1" applyAlignment="1"/>
    <xf numFmtId="0" fontId="5" fillId="4" borderId="1" xfId="0" applyFont="1" applyFill="1" applyBorder="1" applyAlignment="1">
      <alignment horizontal="left" vertical="center" wrapText="1"/>
    </xf>
    <xf numFmtId="44" fontId="7" fillId="2" borderId="3" xfId="1" applyFont="1" applyFill="1" applyBorder="1" applyAlignment="1" applyProtection="1">
      <alignment wrapText="1"/>
      <protection locked="0"/>
    </xf>
    <xf numFmtId="44" fontId="7" fillId="2" borderId="34" xfId="1" applyFont="1" applyFill="1" applyBorder="1" applyAlignment="1" applyProtection="1">
      <alignment wrapText="1"/>
      <protection locked="0"/>
    </xf>
    <xf numFmtId="44" fontId="7" fillId="2" borderId="39" xfId="1" applyFont="1" applyFill="1" applyBorder="1" applyAlignment="1" applyProtection="1">
      <alignment wrapText="1"/>
      <protection locked="0"/>
    </xf>
    <xf numFmtId="44" fontId="7" fillId="2" borderId="40" xfId="1" applyFont="1" applyFill="1" applyBorder="1" applyAlignment="1" applyProtection="1">
      <alignment wrapText="1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B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FAF11-C6A2-4DD7-8667-528548D7D70C}">
  <sheetPr>
    <pageSetUpPr fitToPage="1"/>
  </sheetPr>
  <dimension ref="A1:N55"/>
  <sheetViews>
    <sheetView tabSelected="1" view="pageLayout" zoomScaleNormal="100" workbookViewId="0">
      <selection activeCell="C4" sqref="C4"/>
    </sheetView>
  </sheetViews>
  <sheetFormatPr defaultColWidth="8.7265625" defaultRowHeight="14" x14ac:dyDescent="0.3"/>
  <cols>
    <col min="1" max="1" width="3.81640625" style="3" customWidth="1"/>
    <col min="2" max="2" width="9.81640625" style="3" customWidth="1"/>
    <col min="3" max="3" width="23.81640625" style="3" customWidth="1"/>
    <col min="4" max="4" width="20.1796875" style="3" customWidth="1"/>
    <col min="5" max="5" width="17.54296875" style="3" customWidth="1"/>
    <col min="6" max="6" width="15.81640625" style="3" customWidth="1"/>
    <col min="7" max="7" width="10.453125" style="3" customWidth="1"/>
    <col min="8" max="9" width="5.7265625" style="3" customWidth="1"/>
    <col min="10" max="10" width="7.453125" style="3" customWidth="1"/>
    <col min="11" max="11" width="4.453125" style="3" customWidth="1"/>
    <col min="12" max="12" width="9.54296875" style="3" customWidth="1"/>
    <col min="13" max="13" width="7.1796875" style="3" customWidth="1"/>
    <col min="14" max="14" width="6.81640625" style="3" customWidth="1"/>
    <col min="15" max="16384" width="8.7265625" style="3"/>
  </cols>
  <sheetData>
    <row r="1" spans="1:14" ht="26.5" customHeight="1" x14ac:dyDescent="0.3">
      <c r="A1" s="62" t="s">
        <v>35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spans="1:14" ht="37" customHeight="1" x14ac:dyDescent="0.3">
      <c r="A2" s="107" t="s">
        <v>34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</row>
    <row r="3" spans="1:14" ht="39.65" customHeight="1" x14ac:dyDescent="0.3">
      <c r="A3" s="71" t="s">
        <v>0</v>
      </c>
      <c r="B3" s="72"/>
      <c r="C3" s="34"/>
      <c r="D3" s="33" t="s">
        <v>1</v>
      </c>
      <c r="E3" s="60"/>
      <c r="F3" s="60"/>
      <c r="G3" s="60"/>
      <c r="H3" s="72" t="s">
        <v>2</v>
      </c>
      <c r="I3" s="72"/>
      <c r="J3" s="72"/>
      <c r="K3" s="56"/>
      <c r="L3" s="56"/>
      <c r="M3" s="56"/>
      <c r="N3" s="57"/>
    </row>
    <row r="4" spans="1:14" ht="47.15" customHeight="1" thickBot="1" x14ac:dyDescent="0.35">
      <c r="A4" s="73" t="s">
        <v>3</v>
      </c>
      <c r="B4" s="74"/>
      <c r="C4" s="35"/>
      <c r="D4" s="15" t="s">
        <v>4</v>
      </c>
      <c r="E4" s="61"/>
      <c r="F4" s="61"/>
      <c r="G4" s="61"/>
      <c r="H4" s="74" t="s">
        <v>5</v>
      </c>
      <c r="I4" s="74"/>
      <c r="J4" s="74"/>
      <c r="K4" s="58"/>
      <c r="L4" s="58"/>
      <c r="M4" s="58"/>
      <c r="N4" s="59"/>
    </row>
    <row r="5" spans="1:14" ht="14.5" thickBot="1" x14ac:dyDescent="0.35"/>
    <row r="6" spans="1:14" ht="30.65" customHeight="1" thickBot="1" x14ac:dyDescent="0.35">
      <c r="A6" s="12" t="s">
        <v>6</v>
      </c>
      <c r="B6" s="7" t="s">
        <v>7</v>
      </c>
      <c r="C6" s="7" t="s">
        <v>8</v>
      </c>
      <c r="D6" s="7" t="s">
        <v>9</v>
      </c>
      <c r="E6" s="8" t="s">
        <v>10</v>
      </c>
      <c r="F6" s="9" t="s">
        <v>11</v>
      </c>
      <c r="G6" s="69" t="s">
        <v>12</v>
      </c>
      <c r="H6" s="70"/>
      <c r="I6" s="63" t="s">
        <v>13</v>
      </c>
      <c r="J6" s="64"/>
      <c r="K6" s="64"/>
      <c r="L6" s="64"/>
      <c r="M6" s="64"/>
      <c r="N6" s="65"/>
    </row>
    <row r="7" spans="1:14" ht="14.15" customHeight="1" x14ac:dyDescent="0.3">
      <c r="A7" s="13" t="str">
        <f>IF(B7="","",1)</f>
        <v/>
      </c>
      <c r="B7" s="36"/>
      <c r="C7" s="37"/>
      <c r="D7" s="37" t="s">
        <v>20</v>
      </c>
      <c r="E7" s="38"/>
      <c r="F7" s="39"/>
      <c r="G7" s="110"/>
      <c r="H7" s="111"/>
      <c r="I7" s="66"/>
      <c r="J7" s="67"/>
      <c r="K7" s="67"/>
      <c r="L7" s="67"/>
      <c r="M7" s="67"/>
      <c r="N7" s="68"/>
    </row>
    <row r="8" spans="1:14" ht="16.5" customHeight="1" x14ac:dyDescent="0.3">
      <c r="A8" s="14" t="str">
        <f>IF(B8="","",A7+1)</f>
        <v/>
      </c>
      <c r="B8" s="36"/>
      <c r="C8" s="37"/>
      <c r="D8" s="37" t="s">
        <v>20</v>
      </c>
      <c r="E8" s="38"/>
      <c r="F8" s="39"/>
      <c r="G8" s="49"/>
      <c r="H8" s="50"/>
      <c r="I8" s="46"/>
      <c r="J8" s="47"/>
      <c r="K8" s="47"/>
      <c r="L8" s="47"/>
      <c r="M8" s="47"/>
      <c r="N8" s="48"/>
    </row>
    <row r="9" spans="1:14" ht="17.5" customHeight="1" x14ac:dyDescent="0.3">
      <c r="A9" s="14" t="str">
        <f t="shared" ref="A9:A14" si="0">IF(B9="","",A8+1)</f>
        <v/>
      </c>
      <c r="B9" s="36"/>
      <c r="C9" s="37"/>
      <c r="D9" s="37" t="s">
        <v>20</v>
      </c>
      <c r="E9" s="38"/>
      <c r="F9" s="39"/>
      <c r="G9" s="49"/>
      <c r="H9" s="50"/>
      <c r="I9" s="46"/>
      <c r="J9" s="47"/>
      <c r="K9" s="47"/>
      <c r="L9" s="47"/>
      <c r="M9" s="47"/>
      <c r="N9" s="48"/>
    </row>
    <row r="10" spans="1:14" ht="14.15" customHeight="1" x14ac:dyDescent="0.3">
      <c r="A10" s="14" t="str">
        <f t="shared" si="0"/>
        <v/>
      </c>
      <c r="B10" s="36"/>
      <c r="C10" s="37"/>
      <c r="D10" s="37" t="s">
        <v>20</v>
      </c>
      <c r="E10" s="38"/>
      <c r="F10" s="39"/>
      <c r="G10" s="49"/>
      <c r="H10" s="50"/>
      <c r="I10" s="46"/>
      <c r="J10" s="47"/>
      <c r="K10" s="47"/>
      <c r="L10" s="47"/>
      <c r="M10" s="47"/>
      <c r="N10" s="48"/>
    </row>
    <row r="11" spans="1:14" ht="17.5" customHeight="1" x14ac:dyDescent="0.3">
      <c r="A11" s="14" t="str">
        <f t="shared" si="0"/>
        <v/>
      </c>
      <c r="B11" s="36"/>
      <c r="C11" s="37"/>
      <c r="D11" s="37" t="s">
        <v>20</v>
      </c>
      <c r="E11" s="38"/>
      <c r="F11" s="39"/>
      <c r="G11" s="49"/>
      <c r="H11" s="50"/>
      <c r="I11" s="46"/>
      <c r="J11" s="47"/>
      <c r="K11" s="47"/>
      <c r="L11" s="47"/>
      <c r="M11" s="47"/>
      <c r="N11" s="48"/>
    </row>
    <row r="12" spans="1:14" ht="14.15" customHeight="1" x14ac:dyDescent="0.3">
      <c r="A12" s="14" t="str">
        <f t="shared" si="0"/>
        <v/>
      </c>
      <c r="B12" s="36"/>
      <c r="C12" s="37"/>
      <c r="D12" s="37" t="s">
        <v>20</v>
      </c>
      <c r="E12" s="38"/>
      <c r="F12" s="39"/>
      <c r="G12" s="49"/>
      <c r="H12" s="50"/>
      <c r="I12" s="46"/>
      <c r="J12" s="47"/>
      <c r="K12" s="47"/>
      <c r="L12" s="47"/>
      <c r="M12" s="47"/>
      <c r="N12" s="48"/>
    </row>
    <row r="13" spans="1:14" ht="14.15" customHeight="1" x14ac:dyDescent="0.3">
      <c r="A13" s="14" t="str">
        <f t="shared" si="0"/>
        <v/>
      </c>
      <c r="B13" s="36"/>
      <c r="C13" s="37"/>
      <c r="D13" s="37" t="s">
        <v>20</v>
      </c>
      <c r="E13" s="38"/>
      <c r="F13" s="39"/>
      <c r="G13" s="49"/>
      <c r="H13" s="50"/>
      <c r="I13" s="46"/>
      <c r="J13" s="47"/>
      <c r="K13" s="47"/>
      <c r="L13" s="47"/>
      <c r="M13" s="47"/>
      <c r="N13" s="48"/>
    </row>
    <row r="14" spans="1:14" ht="18" customHeight="1" x14ac:dyDescent="0.3">
      <c r="A14" s="14" t="str">
        <f t="shared" si="0"/>
        <v/>
      </c>
      <c r="B14" s="36"/>
      <c r="C14" s="37"/>
      <c r="D14" s="37" t="s">
        <v>20</v>
      </c>
      <c r="E14" s="38"/>
      <c r="F14" s="39"/>
      <c r="G14" s="49"/>
      <c r="H14" s="50"/>
      <c r="I14" s="46"/>
      <c r="J14" s="47"/>
      <c r="K14" s="47"/>
      <c r="L14" s="47"/>
      <c r="M14" s="47"/>
      <c r="N14" s="48"/>
    </row>
    <row r="15" spans="1:14" ht="17.5" customHeight="1" x14ac:dyDescent="0.3">
      <c r="A15" s="6"/>
      <c r="B15" s="36"/>
      <c r="C15" s="37"/>
      <c r="D15" s="37" t="s">
        <v>20</v>
      </c>
      <c r="E15" s="38"/>
      <c r="F15" s="39"/>
      <c r="G15" s="49"/>
      <c r="H15" s="50"/>
      <c r="I15" s="46"/>
      <c r="J15" s="47"/>
      <c r="K15" s="47"/>
      <c r="L15" s="47"/>
      <c r="M15" s="47"/>
      <c r="N15" s="48"/>
    </row>
    <row r="16" spans="1:14" ht="18.649999999999999" customHeight="1" x14ac:dyDescent="0.3">
      <c r="A16" s="6"/>
      <c r="B16" s="36"/>
      <c r="C16" s="37"/>
      <c r="D16" s="37" t="s">
        <v>20</v>
      </c>
      <c r="E16" s="38"/>
      <c r="F16" s="39"/>
      <c r="G16" s="49"/>
      <c r="H16" s="50"/>
      <c r="I16" s="46"/>
      <c r="J16" s="47"/>
      <c r="K16" s="47"/>
      <c r="L16" s="47"/>
      <c r="M16" s="47"/>
      <c r="N16" s="48"/>
    </row>
    <row r="17" spans="1:14" ht="19" customHeight="1" x14ac:dyDescent="0.3">
      <c r="A17" s="6"/>
      <c r="B17" s="36"/>
      <c r="C17" s="37"/>
      <c r="D17" s="37" t="s">
        <v>20</v>
      </c>
      <c r="E17" s="38"/>
      <c r="F17" s="39"/>
      <c r="G17" s="49"/>
      <c r="H17" s="50"/>
      <c r="I17" s="46"/>
      <c r="J17" s="47"/>
      <c r="K17" s="47"/>
      <c r="L17" s="47"/>
      <c r="M17" s="47"/>
      <c r="N17" s="48"/>
    </row>
    <row r="18" spans="1:14" ht="16.5" customHeight="1" x14ac:dyDescent="0.3">
      <c r="A18" s="6"/>
      <c r="B18" s="36"/>
      <c r="C18" s="37"/>
      <c r="D18" s="37" t="s">
        <v>20</v>
      </c>
      <c r="E18" s="38"/>
      <c r="F18" s="39"/>
      <c r="G18" s="49"/>
      <c r="H18" s="50"/>
      <c r="I18" s="46"/>
      <c r="J18" s="47"/>
      <c r="K18" s="47"/>
      <c r="L18" s="47"/>
      <c r="M18" s="47"/>
      <c r="N18" s="48"/>
    </row>
    <row r="19" spans="1:14" ht="17.5" customHeight="1" x14ac:dyDescent="0.3">
      <c r="A19" s="6"/>
      <c r="B19" s="36"/>
      <c r="C19" s="37"/>
      <c r="D19" s="37" t="s">
        <v>20</v>
      </c>
      <c r="E19" s="38"/>
      <c r="F19" s="39"/>
      <c r="G19" s="49"/>
      <c r="H19" s="50"/>
      <c r="I19" s="46"/>
      <c r="J19" s="47"/>
      <c r="K19" s="47"/>
      <c r="L19" s="47"/>
      <c r="M19" s="47"/>
      <c r="N19" s="48"/>
    </row>
    <row r="20" spans="1:14" ht="18.649999999999999" customHeight="1" x14ac:dyDescent="0.3">
      <c r="A20" s="6"/>
      <c r="B20" s="36"/>
      <c r="C20" s="37"/>
      <c r="D20" s="37" t="s">
        <v>20</v>
      </c>
      <c r="E20" s="38"/>
      <c r="F20" s="39"/>
      <c r="G20" s="49"/>
      <c r="H20" s="50"/>
      <c r="I20" s="46"/>
      <c r="J20" s="47"/>
      <c r="K20" s="47"/>
      <c r="L20" s="47"/>
      <c r="M20" s="47"/>
      <c r="N20" s="48"/>
    </row>
    <row r="21" spans="1:14" ht="17.5" customHeight="1" x14ac:dyDescent="0.3">
      <c r="A21" s="6"/>
      <c r="B21" s="36"/>
      <c r="C21" s="37"/>
      <c r="D21" s="37" t="s">
        <v>20</v>
      </c>
      <c r="E21" s="38"/>
      <c r="F21" s="39"/>
      <c r="G21" s="49"/>
      <c r="H21" s="50"/>
      <c r="I21" s="46"/>
      <c r="J21" s="47"/>
      <c r="K21" s="47"/>
      <c r="L21" s="47"/>
      <c r="M21" s="47"/>
      <c r="N21" s="48"/>
    </row>
    <row r="22" spans="1:14" ht="17.5" customHeight="1" x14ac:dyDescent="0.3">
      <c r="A22" s="6"/>
      <c r="B22" s="36"/>
      <c r="C22" s="37"/>
      <c r="D22" s="37" t="s">
        <v>20</v>
      </c>
      <c r="E22" s="38"/>
      <c r="F22" s="39"/>
      <c r="G22" s="49"/>
      <c r="H22" s="50"/>
      <c r="I22" s="46"/>
      <c r="J22" s="47"/>
      <c r="K22" s="47"/>
      <c r="L22" s="47"/>
      <c r="M22" s="47"/>
      <c r="N22" s="48"/>
    </row>
    <row r="23" spans="1:14" ht="16" customHeight="1" x14ac:dyDescent="0.3">
      <c r="A23" s="6"/>
      <c r="B23" s="36"/>
      <c r="C23" s="37"/>
      <c r="D23" s="37" t="s">
        <v>20</v>
      </c>
      <c r="E23" s="38"/>
      <c r="F23" s="39"/>
      <c r="G23" s="49"/>
      <c r="H23" s="50"/>
      <c r="I23" s="46"/>
      <c r="J23" s="47"/>
      <c r="K23" s="47"/>
      <c r="L23" s="47"/>
      <c r="M23" s="47"/>
      <c r="N23" s="48"/>
    </row>
    <row r="24" spans="1:14" ht="18" customHeight="1" x14ac:dyDescent="0.3">
      <c r="A24" s="6"/>
      <c r="B24" s="36"/>
      <c r="C24" s="37"/>
      <c r="D24" s="37" t="s">
        <v>20</v>
      </c>
      <c r="E24" s="38"/>
      <c r="F24" s="39"/>
      <c r="G24" s="49"/>
      <c r="H24" s="50"/>
      <c r="I24" s="46"/>
      <c r="J24" s="47"/>
      <c r="K24" s="47"/>
      <c r="L24" s="47"/>
      <c r="M24" s="47"/>
      <c r="N24" s="48"/>
    </row>
    <row r="25" spans="1:14" ht="16.5" customHeight="1" x14ac:dyDescent="0.3">
      <c r="A25" s="6"/>
      <c r="B25" s="36"/>
      <c r="C25" s="37"/>
      <c r="D25" s="37" t="s">
        <v>20</v>
      </c>
      <c r="E25" s="38"/>
      <c r="F25" s="39"/>
      <c r="G25" s="49"/>
      <c r="H25" s="50"/>
      <c r="I25" s="46"/>
      <c r="J25" s="47"/>
      <c r="K25" s="47"/>
      <c r="L25" s="47"/>
      <c r="M25" s="47"/>
      <c r="N25" s="48"/>
    </row>
    <row r="26" spans="1:14" ht="14.5" customHeight="1" x14ac:dyDescent="0.3">
      <c r="A26" s="6"/>
      <c r="B26" s="36"/>
      <c r="C26" s="37"/>
      <c r="D26" s="37" t="s">
        <v>20</v>
      </c>
      <c r="E26" s="38"/>
      <c r="F26" s="39"/>
      <c r="G26" s="49"/>
      <c r="H26" s="50"/>
      <c r="I26" s="46"/>
      <c r="J26" s="47"/>
      <c r="K26" s="47"/>
      <c r="L26" s="47"/>
      <c r="M26" s="47"/>
      <c r="N26" s="48"/>
    </row>
    <row r="27" spans="1:14" ht="16" customHeight="1" x14ac:dyDescent="0.3">
      <c r="A27" s="6"/>
      <c r="B27" s="36"/>
      <c r="C27" s="37"/>
      <c r="D27" s="37" t="s">
        <v>20</v>
      </c>
      <c r="E27" s="38"/>
      <c r="F27" s="39"/>
      <c r="G27" s="49"/>
      <c r="H27" s="50"/>
      <c r="I27" s="46"/>
      <c r="J27" s="47"/>
      <c r="K27" s="47"/>
      <c r="L27" s="47"/>
      <c r="M27" s="47"/>
      <c r="N27" s="48"/>
    </row>
    <row r="28" spans="1:14" ht="15.65" customHeight="1" x14ac:dyDescent="0.3">
      <c r="A28" s="6"/>
      <c r="B28" s="36"/>
      <c r="C28" s="37"/>
      <c r="D28" s="37" t="s">
        <v>20</v>
      </c>
      <c r="E28" s="38"/>
      <c r="F28" s="39"/>
      <c r="G28" s="49"/>
      <c r="H28" s="50"/>
      <c r="I28" s="46"/>
      <c r="J28" s="47"/>
      <c r="K28" s="47"/>
      <c r="L28" s="47"/>
      <c r="M28" s="47"/>
      <c r="N28" s="48"/>
    </row>
    <row r="29" spans="1:14" ht="16.5" customHeight="1" x14ac:dyDescent="0.3">
      <c r="A29" s="6"/>
      <c r="B29" s="36"/>
      <c r="C29" s="37"/>
      <c r="D29" s="37" t="s">
        <v>20</v>
      </c>
      <c r="E29" s="38"/>
      <c r="F29" s="39"/>
      <c r="G29" s="49"/>
      <c r="H29" s="50"/>
      <c r="I29" s="46"/>
      <c r="J29" s="47"/>
      <c r="K29" s="47"/>
      <c r="L29" s="47"/>
      <c r="M29" s="47"/>
      <c r="N29" s="48"/>
    </row>
    <row r="30" spans="1:14" ht="20.5" customHeight="1" x14ac:dyDescent="0.3">
      <c r="A30" s="6"/>
      <c r="B30" s="36"/>
      <c r="C30" s="37"/>
      <c r="D30" s="37" t="s">
        <v>20</v>
      </c>
      <c r="E30" s="38"/>
      <c r="F30" s="39"/>
      <c r="G30" s="49"/>
      <c r="H30" s="50"/>
      <c r="I30" s="46"/>
      <c r="J30" s="47"/>
      <c r="K30" s="47"/>
      <c r="L30" s="47"/>
      <c r="M30" s="47"/>
      <c r="N30" s="48"/>
    </row>
    <row r="31" spans="1:14" ht="16" customHeight="1" x14ac:dyDescent="0.3">
      <c r="A31" s="6"/>
      <c r="B31" s="36"/>
      <c r="C31" s="37"/>
      <c r="D31" s="37" t="s">
        <v>20</v>
      </c>
      <c r="E31" s="38"/>
      <c r="F31" s="39"/>
      <c r="G31" s="49"/>
      <c r="H31" s="50"/>
      <c r="I31" s="46"/>
      <c r="J31" s="47"/>
      <c r="K31" s="47"/>
      <c r="L31" s="47"/>
      <c r="M31" s="47"/>
      <c r="N31" s="48"/>
    </row>
    <row r="32" spans="1:14" ht="14.5" customHeight="1" x14ac:dyDescent="0.3">
      <c r="A32" s="6"/>
      <c r="B32" s="36"/>
      <c r="C32" s="37"/>
      <c r="D32" s="37" t="s">
        <v>20</v>
      </c>
      <c r="E32" s="38"/>
      <c r="F32" s="39"/>
      <c r="G32" s="49"/>
      <c r="H32" s="50"/>
      <c r="I32" s="46"/>
      <c r="J32" s="47"/>
      <c r="K32" s="47"/>
      <c r="L32" s="47"/>
      <c r="M32" s="47"/>
      <c r="N32" s="48"/>
    </row>
    <row r="33" spans="1:14" ht="14.5" customHeight="1" x14ac:dyDescent="0.3">
      <c r="A33" s="6"/>
      <c r="B33" s="36"/>
      <c r="C33" s="37"/>
      <c r="D33" s="37" t="s">
        <v>20</v>
      </c>
      <c r="E33" s="38"/>
      <c r="F33" s="39"/>
      <c r="G33" s="49"/>
      <c r="H33" s="50"/>
      <c r="I33" s="46"/>
      <c r="J33" s="47"/>
      <c r="K33" s="47"/>
      <c r="L33" s="47"/>
      <c r="M33" s="47"/>
      <c r="N33" s="48"/>
    </row>
    <row r="34" spans="1:14" ht="14.5" customHeight="1" x14ac:dyDescent="0.3">
      <c r="A34" s="6"/>
      <c r="B34" s="36"/>
      <c r="C34" s="37"/>
      <c r="D34" s="37" t="s">
        <v>20</v>
      </c>
      <c r="E34" s="38"/>
      <c r="F34" s="39"/>
      <c r="G34" s="49"/>
      <c r="H34" s="50"/>
      <c r="I34" s="46"/>
      <c r="J34" s="47"/>
      <c r="K34" s="47"/>
      <c r="L34" s="47"/>
      <c r="M34" s="47"/>
      <c r="N34" s="48"/>
    </row>
    <row r="35" spans="1:14" ht="14.5" customHeight="1" x14ac:dyDescent="0.3">
      <c r="A35" s="6"/>
      <c r="B35" s="36"/>
      <c r="C35" s="37"/>
      <c r="D35" s="37" t="s">
        <v>20</v>
      </c>
      <c r="E35" s="38"/>
      <c r="F35" s="39"/>
      <c r="G35" s="49"/>
      <c r="H35" s="50"/>
      <c r="I35" s="46"/>
      <c r="J35" s="47"/>
      <c r="K35" s="47"/>
      <c r="L35" s="47"/>
      <c r="M35" s="47"/>
      <c r="N35" s="48"/>
    </row>
    <row r="36" spans="1:14" ht="14.5" customHeight="1" x14ac:dyDescent="0.3">
      <c r="A36" s="6"/>
      <c r="B36" s="36"/>
      <c r="C36" s="37"/>
      <c r="D36" s="37" t="s">
        <v>20</v>
      </c>
      <c r="E36" s="38"/>
      <c r="F36" s="39"/>
      <c r="G36" s="49"/>
      <c r="H36" s="50"/>
      <c r="I36" s="46"/>
      <c r="J36" s="47"/>
      <c r="K36" s="47"/>
      <c r="L36" s="47"/>
      <c r="M36" s="47"/>
      <c r="N36" s="48"/>
    </row>
    <row r="37" spans="1:14" ht="14.5" customHeight="1" x14ac:dyDescent="0.3">
      <c r="A37" s="6"/>
      <c r="B37" s="36"/>
      <c r="C37" s="37"/>
      <c r="D37" s="37" t="s">
        <v>20</v>
      </c>
      <c r="E37" s="38"/>
      <c r="F37" s="39"/>
      <c r="G37" s="49"/>
      <c r="H37" s="50"/>
      <c r="I37" s="46"/>
      <c r="J37" s="47"/>
      <c r="K37" s="47"/>
      <c r="L37" s="47"/>
      <c r="M37" s="47"/>
      <c r="N37" s="48"/>
    </row>
    <row r="38" spans="1:14" ht="14.5" customHeight="1" x14ac:dyDescent="0.3">
      <c r="A38" s="6"/>
      <c r="B38" s="36"/>
      <c r="C38" s="37"/>
      <c r="D38" s="37" t="s">
        <v>20</v>
      </c>
      <c r="E38" s="38"/>
      <c r="F38" s="39"/>
      <c r="G38" s="49"/>
      <c r="H38" s="50"/>
      <c r="I38" s="46"/>
      <c r="J38" s="47"/>
      <c r="K38" s="47"/>
      <c r="L38" s="47"/>
      <c r="M38" s="47"/>
      <c r="N38" s="48"/>
    </row>
    <row r="39" spans="1:14" ht="14.5" customHeight="1" x14ac:dyDescent="0.3">
      <c r="A39" s="6"/>
      <c r="B39" s="36"/>
      <c r="C39" s="37"/>
      <c r="D39" s="37" t="s">
        <v>20</v>
      </c>
      <c r="E39" s="38"/>
      <c r="F39" s="39"/>
      <c r="G39" s="49"/>
      <c r="H39" s="50"/>
      <c r="I39" s="46"/>
      <c r="J39" s="47"/>
      <c r="K39" s="47"/>
      <c r="L39" s="47"/>
      <c r="M39" s="47"/>
      <c r="N39" s="48"/>
    </row>
    <row r="40" spans="1:14" ht="14.5" customHeight="1" x14ac:dyDescent="0.3">
      <c r="A40" s="6"/>
      <c r="B40" s="36"/>
      <c r="C40" s="37"/>
      <c r="D40" s="37" t="s">
        <v>20</v>
      </c>
      <c r="E40" s="38"/>
      <c r="F40" s="39"/>
      <c r="G40" s="49"/>
      <c r="H40" s="50"/>
      <c r="I40" s="46"/>
      <c r="J40" s="47"/>
      <c r="K40" s="47"/>
      <c r="L40" s="47"/>
      <c r="M40" s="47"/>
      <c r="N40" s="48"/>
    </row>
    <row r="41" spans="1:14" ht="14.5" customHeight="1" x14ac:dyDescent="0.3">
      <c r="A41" s="6"/>
      <c r="B41" s="36"/>
      <c r="C41" s="37"/>
      <c r="D41" s="37" t="s">
        <v>20</v>
      </c>
      <c r="E41" s="38"/>
      <c r="F41" s="39"/>
      <c r="G41" s="49"/>
      <c r="H41" s="50"/>
      <c r="I41" s="46"/>
      <c r="J41" s="47"/>
      <c r="K41" s="47"/>
      <c r="L41" s="47"/>
      <c r="M41" s="47"/>
      <c r="N41" s="48"/>
    </row>
    <row r="42" spans="1:14" ht="14.5" customHeight="1" x14ac:dyDescent="0.3">
      <c r="A42" s="6"/>
      <c r="B42" s="36"/>
      <c r="C42" s="37"/>
      <c r="D42" s="37" t="s">
        <v>20</v>
      </c>
      <c r="E42" s="38"/>
      <c r="F42" s="39"/>
      <c r="G42" s="49"/>
      <c r="H42" s="50"/>
      <c r="I42" s="46"/>
      <c r="J42" s="47"/>
      <c r="K42" s="47"/>
      <c r="L42" s="47"/>
      <c r="M42" s="47"/>
      <c r="N42" s="48"/>
    </row>
    <row r="43" spans="1:14" ht="14.5" customHeight="1" thickBot="1" x14ac:dyDescent="0.35">
      <c r="A43" s="6"/>
      <c r="B43" s="36"/>
      <c r="C43" s="37"/>
      <c r="D43" s="37" t="s">
        <v>20</v>
      </c>
      <c r="E43" s="38"/>
      <c r="F43" s="39"/>
      <c r="G43" s="108"/>
      <c r="H43" s="109"/>
      <c r="I43" s="46"/>
      <c r="J43" s="47"/>
      <c r="K43" s="47"/>
      <c r="L43" s="47"/>
      <c r="M43" s="47"/>
      <c r="N43" s="48"/>
    </row>
    <row r="44" spans="1:14" ht="15" customHeight="1" thickBot="1" x14ac:dyDescent="0.35">
      <c r="A44" s="4"/>
      <c r="B44" s="5"/>
      <c r="C44" s="5"/>
      <c r="D44" s="5"/>
      <c r="E44" s="5"/>
      <c r="F44" s="10">
        <f>SUM(F7:F43)</f>
        <v>0</v>
      </c>
      <c r="G44" s="55">
        <f>SUM(G7:H43)</f>
        <v>0</v>
      </c>
      <c r="H44" s="55"/>
      <c r="I44" s="51"/>
      <c r="J44" s="52"/>
      <c r="K44" s="52"/>
      <c r="L44" s="52"/>
      <c r="M44" s="52"/>
      <c r="N44" s="53"/>
    </row>
    <row r="45" spans="1:14" ht="8.5" customHeight="1" x14ac:dyDescent="0.3"/>
    <row r="46" spans="1:14" ht="5.5" customHeight="1" thickBot="1" x14ac:dyDescent="0.35"/>
    <row r="47" spans="1:14" ht="20.5" customHeight="1" x14ac:dyDescent="0.35">
      <c r="A47" s="76" t="s">
        <v>21</v>
      </c>
      <c r="B47" s="77"/>
      <c r="C47" s="77"/>
      <c r="D47" s="77"/>
      <c r="E47" s="78"/>
      <c r="F47" s="78"/>
      <c r="G47" s="78"/>
      <c r="H47" s="78"/>
      <c r="I47" s="78"/>
      <c r="J47" s="78"/>
      <c r="K47" s="78"/>
      <c r="L47" s="78"/>
      <c r="M47" s="78"/>
      <c r="N47" s="79"/>
    </row>
    <row r="48" spans="1:14" ht="31.5" customHeight="1" x14ac:dyDescent="0.3">
      <c r="A48" s="96" t="s">
        <v>22</v>
      </c>
      <c r="B48" s="97"/>
      <c r="C48" s="18" t="s">
        <v>23</v>
      </c>
      <c r="D48" s="19" t="s">
        <v>24</v>
      </c>
      <c r="E48" s="21" t="s">
        <v>25</v>
      </c>
      <c r="F48" s="22" t="s">
        <v>15</v>
      </c>
      <c r="G48" s="80" t="s">
        <v>17</v>
      </c>
      <c r="H48" s="80"/>
      <c r="I48" s="54" t="s">
        <v>16</v>
      </c>
      <c r="J48" s="54"/>
      <c r="K48" s="80" t="s">
        <v>19</v>
      </c>
      <c r="L48" s="81"/>
      <c r="M48" s="90" t="s">
        <v>18</v>
      </c>
      <c r="N48" s="91"/>
    </row>
    <row r="49" spans="1:14" ht="18.75" customHeight="1" x14ac:dyDescent="0.3">
      <c r="A49" s="40" t="s">
        <v>26</v>
      </c>
      <c r="B49" s="41"/>
      <c r="C49" s="30">
        <f>SUMIFS($F$7:$F$43,$B$7:$B$43,"&gt;=7/1/2020",$B$7:$B$43,"&lt;=6/30/2021")</f>
        <v>0</v>
      </c>
      <c r="D49" s="27">
        <f>SUMIFS($F$7:$F$43,$B$7:$B$43,"&gt;=7/1/2020",$B$7:$B$43,"&lt;=6/30/2021",$D$7:$D$43,"Rehabilitation")+SUMIFS($F$7:$F$43,$B$7:$B$43,"&gt;=7/1/2020",$B$7:$B$43,"&lt;=6/30/2021",$D$7:$D$43,"New Construction")+SUMIFS($F$7:$F$43,$B$7:$B$43,"&gt;=7/1/2020",$B$7:$B$43,"&lt;=6/30/2021",$D$7:$D$43,"Relocation")+SUMIFS($F$7:$F$43,$B$7:$B$43,"&gt;=7/1/2020",$B$7:$B$43,"&lt;=6/30/2021",$D$7:$D$43,"Conversion")+SUMIFS($F$7:$F$43,$B$7:$B$43,"&gt;=7/1/2020",$B$7:$B$43,"&lt;=6/30/2021",$D$7:$D$43,"Affordability Covenants")</f>
        <v>0</v>
      </c>
      <c r="E49" s="28">
        <f>SUMIFS($F$7:$F$43,$B$7:$B$43,"&gt;=7/1/2020",$B$7:$B$43,"&lt;=6/30/2021",$D$7:$D$43,"Rehabilitation")</f>
        <v>0</v>
      </c>
      <c r="F49" s="28">
        <f>SUMIFS($F$7:$F$43,$B$7:$B$43,"&gt;=7/1/2020",$B$7:$B$43,"&lt;=6/30/2021",$D$7:$D$43,"New Construction")</f>
        <v>0</v>
      </c>
      <c r="G49" s="42">
        <f>SUMIFS($F$7:$F$43,$B$7:$B$43,"&gt;=7/1/2020",$B$7:$B$43,"&lt;=6/30/2021",$D$7:$D$43,"Relocation")</f>
        <v>0</v>
      </c>
      <c r="H49" s="42"/>
      <c r="I49" s="42">
        <f>SUMIFS($F$7:$F$43,$B$7:$B$43,"&gt;=7/1/2020",$B$7:$B$43,"&lt;=6/30/2021",$D$7:$D$43,"Conversion")</f>
        <v>0</v>
      </c>
      <c r="J49" s="42"/>
      <c r="K49" s="42">
        <f>SUMIFS($F$7:$F$43,$B$7:$B$43,"&gt;=7/1/2020",$B$7:$B$43,"&lt;=6/30/2021",$D$7:$D$43,"Affordability Covenants")</f>
        <v>0</v>
      </c>
      <c r="L49" s="43"/>
      <c r="M49" s="44">
        <f>SUMIFS($F$7:$F$43,$B$7:$B$43,"&gt;=7/1/2020",$B$7:$B$43,"&lt;=6/30/2021",$D$7:$D$43,"COSR")</f>
        <v>0</v>
      </c>
      <c r="N49" s="45"/>
    </row>
    <row r="50" spans="1:14" ht="14.5" customHeight="1" x14ac:dyDescent="0.3">
      <c r="A50" s="98" t="s">
        <v>27</v>
      </c>
      <c r="B50" s="99"/>
      <c r="C50" s="11">
        <f>SUMIFS($F$7:$F$43,$B$7:$B$43,"&gt;=7/1/2021",$B$7:$B$43,"&lt;=6/30/2022")</f>
        <v>0</v>
      </c>
      <c r="D50" s="16">
        <f>SUMIFS($F$7:$F$43,$B$7:$B$43,"&gt;=7/1/2021",$B$7:$B$43,"&lt;=6/30/2022",$D$7:$D$43,"Rehabilitation")+SUMIFS($F$7:$F$43,$B$7:$B$43,"&gt;=7/1/2021",$B$7:$B$43,"&lt;=6/30/2022",$D$7:$D$43,"New Construction")++SUMIFS($F$7:$F$43,$B$7:$B$43,"&gt;=7/1/2021",$B$7:$B$43,"&lt;=6/30/2022",$D$7:$D$43,"Relocation")+SUMIFS($F$7:$F$43,$B$7:$B$43,"&gt;=7/1/2021",$B$7:$B$43,"&lt;=6/30/2022",$D$7:$D$43,"Conversion")+SUMIFS($F$7:$F$43,$B$7:$B$43,"&gt;=7/1/2021",$B$7:$B$43,"&lt;=6/30/2022",$D$7:$D$43,"Affordability Covenants")</f>
        <v>0</v>
      </c>
      <c r="E50" s="16">
        <f>SUMIFS($F$7:$F$43,$B$7:$B$43,"&gt;=7/1/2021",$B$7:$B$43,"&lt;=6/30/2022",$D$7:$D$43,"Rehabilitation")</f>
        <v>0</v>
      </c>
      <c r="F50" s="16">
        <f>SUMIFS($F$7:$F$43,$B$7:$B$43,"&gt;=7/1/2021",$B$7:$B$43,"&lt;=6/30/2022",$D$7:$D$43,"New Construction")</f>
        <v>0</v>
      </c>
      <c r="G50" s="75">
        <f>SUMIFS($F$7:$F$43,$B$7:$B$43,"&gt;=7/1/2021",$B$7:$B$43,"&lt;=6/30/2022",$D$7:$D$43,"Relocation")</f>
        <v>0</v>
      </c>
      <c r="H50" s="75"/>
      <c r="I50" s="75">
        <f>SUMIFS($F$7:$F$43,$B$7:$B$43,"&gt;=7/1/2021",$B$7:$B$43,"&lt;=6/30/2022",$D$7:$D$43,"Conversion")</f>
        <v>0</v>
      </c>
      <c r="J50" s="75"/>
      <c r="K50" s="75">
        <f>SUMIFS($F$7:$F$43,$B$7:$B$43,"&gt;=7/1/2021",$B$7:$B$43,"&lt;=6/30/2022",$D$7:$D$43,"Affordability Covenants")</f>
        <v>0</v>
      </c>
      <c r="L50" s="82"/>
      <c r="M50" s="92">
        <f>SUMIFS($F$7:$F$43,$B$7:$B$43,"&gt;=7/1/2021",$B$7:$B$43,"&lt;=6/30/2022",$D$7:$D$43,"COSR")</f>
        <v>0</v>
      </c>
      <c r="N50" s="82"/>
    </row>
    <row r="51" spans="1:14" x14ac:dyDescent="0.3">
      <c r="A51" s="100" t="s">
        <v>28</v>
      </c>
      <c r="B51" s="101"/>
      <c r="C51" s="31">
        <f>SUMIFS($F$7:$F$43,$B$7:$B$43,"&gt;=7/1/2022",$B$7:$B$43,"&lt;=6/30/2023")</f>
        <v>0</v>
      </c>
      <c r="D51" s="20">
        <f>SUMIFS($F$7:$F$43,$B$7:$B$43,"&gt;=7/1/2022",$B$7:$B$43,"&lt;=6/30/2023",$D$7:$D$43,"Rehabilitation")+SUMIFS($F$7:$F$43,$B$7:$B$43,"&gt;=7/1/2022",$B$7:$B$43,"&lt;=6/30/2023",$D$7:$D$43,"New Construction")+SUMIFS($F$7:$F$43,$B$7:$B$43,"&gt;=7/1/2022",$B$7:$B$43,"&lt;=6/30/2023",$D$7:$D$43,"Relocation")+SUMIFS($F$7:$F$43,$B$7:$B$43,"&gt;=7/1/2022",$B$7:$B$43,"&lt;=6/30/2023",$D$7:$D$43,"Conversion")+SUMIFS($F$7:$F$43,$B$7:$B$43,"&gt;=7/1/2022",$B$7:$B$43,"&lt;=6/30/2023",$D$7:$D$43,"Affordability Covenants")</f>
        <v>0</v>
      </c>
      <c r="E51" s="17">
        <f>SUMIFS($F$7:$F$43,$B$7:$B$43,"&gt;=7/1/2022",$B$7:$B$43,"&lt;=6/30/2023",$D$7:$D$43,"Rehabilitation")</f>
        <v>0</v>
      </c>
      <c r="F51" s="17">
        <f>SUMIFS($F$7:$F$43,$B$7:$B$43,"&gt;=7/1/2022",$B$7:$B$43,"&lt;=6/30/2023",$D$7:$D$43,"New Construction")</f>
        <v>0</v>
      </c>
      <c r="G51" s="87">
        <f>SUMIFS($F$7:$F$43,$B$7:$B$43,"&gt;=7/1/2022",$B$7:$B$43,"&lt;=6/30/2023",$D$7:$D$43,"Relocation")</f>
        <v>0</v>
      </c>
      <c r="H51" s="87"/>
      <c r="I51" s="87">
        <f>SUMIFS($F$7:$F$43,$B$7:$B$43,"&gt;=7/1/2022",$B$7:$B$43,"&lt;=6/30/2023",$D$7:$D$43,"Conversion")</f>
        <v>0</v>
      </c>
      <c r="J51" s="87"/>
      <c r="K51" s="87">
        <f>SUMIFS($F$7:$F$43,$B$7:$B$43,"&gt;=7/1/2022",$B$7:$B$43,"&lt;=6/30/2023",$D$7:$D$43,"Affordability Covenants")</f>
        <v>0</v>
      </c>
      <c r="L51" s="95"/>
      <c r="M51" s="93">
        <f>SUMIFS($F$7:$F$43,$B$7:$B$43,"&gt;=7/1/2022",$B$7:$B$43,"&lt;=6/30/2023",$D$7:$D$43,"COSR")</f>
        <v>0</v>
      </c>
      <c r="N51" s="94"/>
    </row>
    <row r="52" spans="1:14" x14ac:dyDescent="0.3">
      <c r="A52" s="98" t="s">
        <v>29</v>
      </c>
      <c r="B52" s="99"/>
      <c r="C52" s="11">
        <f>SUMIFS($F$7:$F$43,$B$7:$B$43,"&gt;=7/1/2023",$B$7:$B$43,"&lt;=6/30/2024")</f>
        <v>0</v>
      </c>
      <c r="D52" s="16">
        <f>SUMIFS($F$7:$F$43,$B$7:$B$43,"&gt;=7/1/2023",$B$7:$B$43,"&lt;=6/30/2024",$D$7:$D$43,"Rehabilitation")+SUMIFS($F$7:$F$43,$B$7:$B$43,"&gt;=7/1/2023",$B$7:$B$43,"&lt;=6/30/2024",$D$7:$D$43,"New Construction")+SUMIFS($F$7:$F$43,$B$7:$B$43,"&gt;=7/1/2023",$B$7:$B$43,"&lt;=6/30/2024",$D$7:$D$43,"Relocation")+SUMIFS($F$7:$F$43,$B$7:$B$43,"&gt;=7/1/2023",$B$7:$B$43,"&lt;=6/30/2024",$D$7:$D$43,"Conversion")+SUMIFS($F$7:$F$43,$B$7:$B$43,"&gt;=7/1/2023",$B$7:$B$43,"&lt;=6/30/2024",$D$7:$D$43,"Affordability Covenants")</f>
        <v>0</v>
      </c>
      <c r="E52" s="16">
        <f>SUMIFS($F$7:$F$43,$B$7:$B$43,"&gt;=7/1/2023",$B$7:$B$43,"&lt;=6/30/2024",$D$7:$D$43,"Rehabilitation")</f>
        <v>0</v>
      </c>
      <c r="F52" s="16">
        <f>SUMIFS($F$7:$F$43,$B$7:$B$43,"&gt;=7/1/2023",$B$7:$B$43,"&lt;=6/30/2024",$D$7:$D$43,"New Construction")</f>
        <v>0</v>
      </c>
      <c r="G52" s="75">
        <f>SUMIFS($F$7:$F$43,$B$7:$B$43,"&gt;=7/1/2023",$B$7:$B$43,"&lt;=6/30/2024",$D$7:$D$43,"Relocation")</f>
        <v>0</v>
      </c>
      <c r="H52" s="75"/>
      <c r="I52" s="75">
        <f>SUMIFS($F$7:$F$43,$B$7:$B$43,"&gt;=7/1/2023",$B$7:$B$43,"&lt;=6/30/2024",$D$7:$D$43,"Conversion")</f>
        <v>0</v>
      </c>
      <c r="J52" s="75"/>
      <c r="K52" s="75">
        <f>SUMIFS($F$7:$F$43,$B$7:$B$43,"&gt;=7/1/2023",$B$7:$B$43,"&lt;=6/30/2024",$D$7:$D$43,"Affordability Covenants")</f>
        <v>0</v>
      </c>
      <c r="L52" s="82"/>
      <c r="M52" s="92">
        <f>SUMIFS($F$7:$F$43,$B$7:$B$43,"&gt;=7/1/2023",$B$7:$B$43,"&lt;=6/30/2024",$D$7:$D$43,"COSR")</f>
        <v>0</v>
      </c>
      <c r="N52" s="82"/>
    </row>
    <row r="53" spans="1:14" x14ac:dyDescent="0.3">
      <c r="A53" s="100" t="s">
        <v>30</v>
      </c>
      <c r="B53" s="101"/>
      <c r="C53" s="31">
        <f>SUMIFS($F$7:$F$43,$B$7:$B$43,"&gt;=7/1/2024",$B$7:$B$43,"&lt;=6/30/2025")</f>
        <v>0</v>
      </c>
      <c r="D53" s="20">
        <f>SUMIFS($F$7:$F$43,$B$7:$B$43,"&gt;=7/1/2024",$B$7:$B$43,"&lt;=6/30/2025",$D$7:$D$43,"Rehabilitation")+SUMIFS($F$7:$F$43,$B$7:$B$43,"&gt;=7/1/2024",$B$7:$B$43,"&lt;=6/30/2025",$D$7:$D$43,"New Construction")+SUMIFS($F$7:$F$43,$B$7:$B$43,"&gt;=7/1/2024",$B$7:$B$43,"&lt;=6/30/2025",$D$7:$D$43,"Relocation")+SUMIFS($F$7:$F$43,$B$7:$B$43,"&gt;=7/1/2024",$B$7:$B$43,"&lt;=6/30/2025",$D$7:$D$43,"Conversion")+SUMIFS($F$7:$F$43,$B$7:$B$43,"&gt;=7/1/2024",$B$7:$B$43,"&lt;=6/30/2025",$D$7:$D$43,"Affordability Covenants")</f>
        <v>0</v>
      </c>
      <c r="E53" s="17">
        <f>SUMIFS($F$7:$F$43,$B$7:$B$43,"&gt;=7/1/2024",$B$7:$B$43,"&lt;=6/30/2025",$D$7:$D$43,"Rehabilitation")</f>
        <v>0</v>
      </c>
      <c r="F53" s="17">
        <f>SUMIFS($F$7:$F$43,$B$7:$B$43,"&gt;=7/1/2024",$B$7:$B$43,"&lt;=6/30/2025",$D$7:$D$43,"New Construction")</f>
        <v>0</v>
      </c>
      <c r="G53" s="87">
        <f>SUMIFS($F$7:$F$43,$B$7:$B$43,"&gt;=7/1/2024",$B$7:$B$43,"&lt;=6/30/2025",$D$7:$D$43,"Relocation")</f>
        <v>0</v>
      </c>
      <c r="H53" s="87"/>
      <c r="I53" s="87">
        <f>SUMIFS($F$7:$F$43,$B$7:$B$43,"&gt;=7/1/2024",$B$7:$B$43,"&lt;=6/30/2025",$D$7:$D$43,"Conversion")</f>
        <v>0</v>
      </c>
      <c r="J53" s="87"/>
      <c r="K53" s="87">
        <f>SUMIFS($F$7:$F$43,$B$7:$B$43,"&gt;=7/1/2024",$B$7:$B$43,"&lt;=6/30/2025",$D$7:$D$43,"Affordability Covenants")</f>
        <v>0</v>
      </c>
      <c r="L53" s="95"/>
      <c r="M53" s="93">
        <f>SUMIFS($F$7:$F$43,$B$7:$B$43,"&gt;=7/1/2024",$B$7:$B$43,"&lt;=6/30/2025",$D$7:$D$43,"COSR")</f>
        <v>0</v>
      </c>
      <c r="N53" s="94"/>
    </row>
    <row r="54" spans="1:14" ht="15" customHeight="1" x14ac:dyDescent="0.3">
      <c r="A54" s="85" t="s">
        <v>31</v>
      </c>
      <c r="B54" s="86"/>
      <c r="C54" s="32">
        <f>SUMIFS($F$7:$F$43,$B$7:$B$43,"&gt;=7/1/2025",$B$7:$B$43,"&lt;=6/30/2026")</f>
        <v>0</v>
      </c>
      <c r="D54" s="29">
        <f>SUMIFS($F$7:$F$43,$B$7:$B$43,"&gt;=7/1/2025",$B$7:$B$43,"&lt;=6/30/2026",$D$7:$D$43,"Rehabilitation")+SUMIFS($F$7:$F$43,$B$7:$B$43,"&gt;=7/1/2025",$B$7:$B$43,"&lt;=6/30/2026",$D$7:$D$43,"New Construction")+SUMIFS($F$7:$F$43,$B$7:$B$43,"&gt;=7/1/2025",$B$7:$B$43,"&lt;=6/30/2026",$D$7:$D$43,"Relocation")+SUMIFS($F$7:$F$43,$B$7:$B$43,"&gt;=7/1/2025",$B$7:$B$43,"&lt;=6/30/2026",$D$7:$D$43,"Conversion")+SUMIFS($F$7:$F$43,$B$7:$B$43,"&gt;=7/1/2025",$B$7:$B$43,"&lt;=6/30/2026",$D$7:$D$43,"Affordability Covenants")</f>
        <v>0</v>
      </c>
      <c r="E54" s="29">
        <f>SUMIFS($F$7:$F$43,$B$7:$B$43,"&gt;=7/1/2025",$B$7:$B$43,"&lt;=6/30/2026",$D$7:$D$43,"Rehabilitation")</f>
        <v>0</v>
      </c>
      <c r="F54" s="29">
        <f>SUMIFS($F$7:$F$43,$B$7:$B$43,"&gt;=7/1/2025",$B$7:$B$43,"&lt;=6/30/2026",$D$7:$D$43,"New Construction")</f>
        <v>0</v>
      </c>
      <c r="G54" s="88">
        <f>SUMIFS($F$7:$F$43,$B$7:$B$43,"&gt;=7/1/2025",$B$7:$B$43,"&lt;=6/30/2026",$D$7:$D$43,"Relocation")</f>
        <v>0</v>
      </c>
      <c r="H54" s="88"/>
      <c r="I54" s="88">
        <f>SUMIFS($F$7:$F$43,$B$7:$B$43,"&gt;=7/1/2025",$B$7:$B$43,"&lt;=6/30/2026",$D$7:$D$43,"Conversion")</f>
        <v>0</v>
      </c>
      <c r="J54" s="88"/>
      <c r="K54" s="88">
        <f>SUMIFS($F$7:$F$43,$B$7:$B$43,"&gt;=7/1/2025",$B$7:$B$43,"&lt;=6/30/2026",$D$7:$D$43,"Affordability Covenants")</f>
        <v>0</v>
      </c>
      <c r="L54" s="103"/>
      <c r="M54" s="102">
        <f>SUMIFS($F$7:$F$43,$B$7:$B$43,"&gt;=7/1/2025",$B$7:$B$43,"&lt;=6/30/2026",$D$7:$D$43,"COSR")</f>
        <v>0</v>
      </c>
      <c r="N54" s="103"/>
    </row>
    <row r="55" spans="1:14" ht="15" customHeight="1" x14ac:dyDescent="0.3">
      <c r="A55" s="83" t="s">
        <v>32</v>
      </c>
      <c r="B55" s="84"/>
      <c r="C55" s="23">
        <f>SUM(C50:C54)</f>
        <v>0</v>
      </c>
      <c r="D55" s="24">
        <f>SUM(D50:D54)</f>
        <v>0</v>
      </c>
      <c r="E55" s="25">
        <f>SUM(E50:E54)</f>
        <v>0</v>
      </c>
      <c r="F55" s="26">
        <f>SUM(F50:F54)</f>
        <v>0</v>
      </c>
      <c r="G55" s="89">
        <f>SUM(G50:G54)</f>
        <v>0</v>
      </c>
      <c r="H55" s="89"/>
      <c r="I55" s="89">
        <f>SUM(I50:I54)</f>
        <v>0</v>
      </c>
      <c r="J55" s="89"/>
      <c r="K55" s="89">
        <f>SUM(K50:K54)</f>
        <v>0</v>
      </c>
      <c r="L55" s="106"/>
      <c r="M55" s="104">
        <f>SUM(M50:M54)</f>
        <v>0</v>
      </c>
      <c r="N55" s="105"/>
    </row>
  </sheetData>
  <sheetProtection algorithmName="SHA-512" hashValue="vjnE6G7XMmZ28+b0/42sd84n9hHL7Gn7nVDMhRZl6KvQZyD4ESZ4w/d4L+NWFpRHVW375fInpBlKNjTP2umrZQ==" saltValue="7VTfUo7qOg1j0vMRxzDBlA==" spinCount="100000" sheet="1" objects="1" scenarios="1"/>
  <autoFilter ref="A6:K43" xr:uid="{251FAF11-C6A2-4DD7-8667-528548D7D70C}">
    <filterColumn colId="6" showButton="0"/>
    <filterColumn colId="8" showButton="0"/>
    <filterColumn colId="9" showButton="0"/>
  </autoFilter>
  <mergeCells count="129">
    <mergeCell ref="A2:N2"/>
    <mergeCell ref="G12:H12"/>
    <mergeCell ref="G40:H40"/>
    <mergeCell ref="G43:H43"/>
    <mergeCell ref="G7:H7"/>
    <mergeCell ref="G8:H8"/>
    <mergeCell ref="G9:H9"/>
    <mergeCell ref="G10:H10"/>
    <mergeCell ref="G11:H11"/>
    <mergeCell ref="G36:H36"/>
    <mergeCell ref="G13:H13"/>
    <mergeCell ref="G14:H14"/>
    <mergeCell ref="G34:H34"/>
    <mergeCell ref="G35:H35"/>
    <mergeCell ref="G37:H37"/>
    <mergeCell ref="G38:H38"/>
    <mergeCell ref="G39:H39"/>
    <mergeCell ref="G41:H41"/>
    <mergeCell ref="G42:H42"/>
    <mergeCell ref="I11:N11"/>
    <mergeCell ref="I12:N12"/>
    <mergeCell ref="I13:N13"/>
    <mergeCell ref="I14:N14"/>
    <mergeCell ref="I34:N34"/>
    <mergeCell ref="M54:N54"/>
    <mergeCell ref="M55:N55"/>
    <mergeCell ref="I55:J55"/>
    <mergeCell ref="I52:J52"/>
    <mergeCell ref="I53:J53"/>
    <mergeCell ref="I54:J54"/>
    <mergeCell ref="K52:L52"/>
    <mergeCell ref="K53:L53"/>
    <mergeCell ref="K54:L54"/>
    <mergeCell ref="K55:L55"/>
    <mergeCell ref="M51:N51"/>
    <mergeCell ref="I51:J51"/>
    <mergeCell ref="K51:L51"/>
    <mergeCell ref="A48:B48"/>
    <mergeCell ref="A50:B50"/>
    <mergeCell ref="A51:B51"/>
    <mergeCell ref="A52:B52"/>
    <mergeCell ref="A53:B53"/>
    <mergeCell ref="M52:N52"/>
    <mergeCell ref="M53:N53"/>
    <mergeCell ref="A55:B55"/>
    <mergeCell ref="A54:B54"/>
    <mergeCell ref="G52:H52"/>
    <mergeCell ref="G53:H53"/>
    <mergeCell ref="G54:H54"/>
    <mergeCell ref="G55:H55"/>
    <mergeCell ref="G48:H48"/>
    <mergeCell ref="G50:H50"/>
    <mergeCell ref="G51:H51"/>
    <mergeCell ref="I30:N30"/>
    <mergeCell ref="I31:N31"/>
    <mergeCell ref="I16:N16"/>
    <mergeCell ref="I17:N17"/>
    <mergeCell ref="I18:N18"/>
    <mergeCell ref="I19:N19"/>
    <mergeCell ref="I20:N20"/>
    <mergeCell ref="I21:N21"/>
    <mergeCell ref="I50:J50"/>
    <mergeCell ref="A47:N47"/>
    <mergeCell ref="K48:L48"/>
    <mergeCell ref="K50:L50"/>
    <mergeCell ref="M48:N48"/>
    <mergeCell ref="M50:N50"/>
    <mergeCell ref="K3:N3"/>
    <mergeCell ref="K4:N4"/>
    <mergeCell ref="E3:G3"/>
    <mergeCell ref="E4:G4"/>
    <mergeCell ref="A1:N1"/>
    <mergeCell ref="I40:N40"/>
    <mergeCell ref="I41:N41"/>
    <mergeCell ref="I42:N42"/>
    <mergeCell ref="I43:N43"/>
    <mergeCell ref="I6:N6"/>
    <mergeCell ref="I7:N7"/>
    <mergeCell ref="I8:N8"/>
    <mergeCell ref="I9:N9"/>
    <mergeCell ref="I10:N10"/>
    <mergeCell ref="G6:H6"/>
    <mergeCell ref="A3:B3"/>
    <mergeCell ref="A4:B4"/>
    <mergeCell ref="H3:J3"/>
    <mergeCell ref="H4:J4"/>
    <mergeCell ref="G20:H20"/>
    <mergeCell ref="G21:H21"/>
    <mergeCell ref="G32:H32"/>
    <mergeCell ref="G33:H33"/>
    <mergeCell ref="I15:N15"/>
    <mergeCell ref="G15:H15"/>
    <mergeCell ref="G16:H16"/>
    <mergeCell ref="G17:H17"/>
    <mergeCell ref="G18:H18"/>
    <mergeCell ref="G19:H19"/>
    <mergeCell ref="G27:H27"/>
    <mergeCell ref="G28:H28"/>
    <mergeCell ref="G29:H29"/>
    <mergeCell ref="G30:H30"/>
    <mergeCell ref="G22:H22"/>
    <mergeCell ref="G23:H23"/>
    <mergeCell ref="G24:H24"/>
    <mergeCell ref="G25:H25"/>
    <mergeCell ref="G26:H26"/>
    <mergeCell ref="A49:B49"/>
    <mergeCell ref="G49:H49"/>
    <mergeCell ref="I49:J49"/>
    <mergeCell ref="K49:L49"/>
    <mergeCell ref="M49:N49"/>
    <mergeCell ref="I32:N32"/>
    <mergeCell ref="I33:N33"/>
    <mergeCell ref="I22:N22"/>
    <mergeCell ref="I23:N23"/>
    <mergeCell ref="I24:N24"/>
    <mergeCell ref="G31:H31"/>
    <mergeCell ref="I44:N44"/>
    <mergeCell ref="I35:N35"/>
    <mergeCell ref="I36:N36"/>
    <mergeCell ref="I37:N37"/>
    <mergeCell ref="I38:N38"/>
    <mergeCell ref="I39:N39"/>
    <mergeCell ref="I48:J48"/>
    <mergeCell ref="G44:H44"/>
    <mergeCell ref="I25:N25"/>
    <mergeCell ref="I26:N26"/>
    <mergeCell ref="I27:N27"/>
    <mergeCell ref="I28:N28"/>
    <mergeCell ref="I29:N29"/>
  </mergeCells>
  <phoneticPr fontId="2" type="noConversion"/>
  <dataValidations count="17">
    <dataValidation type="textLength" operator="lessThan" allowBlank="1" showInputMessage="1" showErrorMessage="1" error="This is not a form field." sqref="A3:B4 D3:D4 F44:H44 H3:H4" xr:uid="{30907EAC-6EDB-477D-AD70-CBA72AE44D3A}">
      <formula1>0</formula1>
    </dataValidation>
    <dataValidation allowBlank="1" showInputMessage="1" showErrorMessage="1" promptTitle="Contract Number" prompt="Please enter the Contract Number." sqref="C3" xr:uid="{56FBE94F-26C6-48F1-9362-C85C527A1759}"/>
    <dataValidation allowBlank="1" showInputMessage="1" promptTitle="Project Name" prompt="Please enter the Project Name." sqref="C4" xr:uid="{64E10CCB-C003-4CE1-83F1-A142302F8857}"/>
    <dataValidation allowBlank="1" showInputMessage="1" promptTitle="Grantee Name" prompt="Please enter the Grantee Name." sqref="E3" xr:uid="{AEFD5BD5-5B39-4627-A796-B549B73D3200}"/>
    <dataValidation allowBlank="1" showInputMessage="1" showErrorMessage="1" promptTitle="Preparer Name" prompt="Please enter the Preparer Name." sqref="E4" xr:uid="{A089947F-7119-497B-91F6-3D7E11570A2D}"/>
    <dataValidation allowBlank="1" showInputMessage="1" showErrorMessage="1" promptTitle="Ledger Start Date" prompt="Please enter the Ledger Start Date." sqref="K3" xr:uid="{3A79FBD1-D04C-469A-B3B9-D884C0FCB59A}"/>
    <dataValidation allowBlank="1" showInputMessage="1" showErrorMessage="1" promptTitle="Ledger End Date" prompt="Please enter the Ledger End Date." sqref="K4" xr:uid="{BCB02719-B648-469F-9879-0C2A3F1D5ECD}"/>
    <dataValidation allowBlank="1" showInputMessage="1" showErrorMessage="1" promptTitle="Date" prompt="Please enter the date of this line-item expenditure." sqref="B7:B43" xr:uid="{43FF5176-2AC9-42CA-A9CB-DC26ADC347BC}"/>
    <dataValidation allowBlank="1" showInputMessage="1" showErrorMessage="1" promptTitle="Line Item Description" prompt="Please enter the line item description." sqref="C7:C43" xr:uid="{E5B307D9-E666-4C32-8EAC-20533B9DEE1A}"/>
    <dataValidation allowBlank="1" showErrorMessage="1" promptTitle="Homekey Eligible Use" prompt="Please choose the Homekey eligible use from the drop-down menu." sqref="D6" xr:uid="{AFBB4DC8-E02B-46F6-8184-8925C4D50A81}"/>
    <dataValidation allowBlank="1" showInputMessage="1" showErrorMessage="1" promptTitle="Vendor Name" prompt="Please enter the Vender Name." sqref="E7:E43" xr:uid="{00112902-2DD8-43C6-821C-4277266F966C}"/>
    <dataValidation allowBlank="1" showInputMessage="1" showErrorMessage="1" promptTitle="Debit" prompt="Please enter the amount of Homekey Funds expended." sqref="F7:F43" xr:uid="{54BA4902-8FC1-444E-890F-11E2C9D797EC}"/>
    <dataValidation allowBlank="1" showInputMessage="1" showErrorMessage="1" promptTitle="Credit" prompt="Please enter the amount of Homekey Funds credited." sqref="G7:G43 H7:H14" xr:uid="{104C62A2-E960-4E77-84EE-9445CC01D4E1}"/>
    <dataValidation allowBlank="1" showInputMessage="1" showErrorMessage="1" promptTitle="Notes" prompt="Please enter any relevant notes." sqref="I7:I43" xr:uid="{724BD7AB-E44B-42E4-B529-1374AA4C53C6}"/>
    <dataValidation type="textLength" operator="lessThan" allowBlank="1" showInputMessage="1" showErrorMessage="1" error="This is not a form field" sqref="A47 C50:J55 K48:N48 A50:B55 A48:B48 C48:J48 M50:N55" xr:uid="{ED161EDE-0F1C-466D-9006-2C0FCA85CD45}">
      <formula1>0</formula1>
    </dataValidation>
    <dataValidation type="textLength" operator="lessThan" allowBlank="1" showInputMessage="1" error="This is not a form field" sqref="K50:L55" xr:uid="{5D3424CB-2974-4B70-BBBE-A27602880E89}">
      <formula1>0</formula1>
    </dataValidation>
    <dataValidation allowBlank="1" showInputMessage="1" showErrorMessage="1" sqref="A49:N49" xr:uid="{DCAEAB57-8038-42BF-A13C-EC6D52CD5283}"/>
  </dataValidations>
  <pageMargins left="0.1" right="0.1" top="1.00694444444444" bottom="0.54861111111111105" header="0.3" footer="0.3"/>
  <pageSetup scale="94" fitToHeight="0" orientation="landscape" horizontalDpi="1200" verticalDpi="1200" r:id="rId1"/>
  <headerFooter>
    <oddHeader>&amp;LSTATE OF CALIFORNIA
HOMEKY PROGRAM - GENERAL LEDGER EXAMPLE
REV: 05/2025&amp;RDEPARTMENT OF HOUSING AND COMMUNITY DEVELOPMENT
DIVISION OF STATE FINANCIAL ASSISTANCE
MULTIFAMILY GRANTS MANAGEMENT</oddHeader>
    <oddFooter>&amp;CPage &amp;P of 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Homekey Eligible Use" prompt="Please choose the Homekey eligible use from the drop-down menu." xr:uid="{D1E0D139-D872-46A7-809D-DCAE4DAA5F63}">
          <x14:formula1>
            <xm:f>'Drop Down'!$B$2:$B$8</xm:f>
          </x14:formula1>
          <xm:sqref>D7:D43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DEA82-1586-40F3-BD85-48CB29CC71A6}">
  <dimension ref="B1:B8"/>
  <sheetViews>
    <sheetView workbookViewId="0">
      <selection activeCell="A3" sqref="A3:XFD3"/>
    </sheetView>
  </sheetViews>
  <sheetFormatPr defaultRowHeight="14.5" x14ac:dyDescent="0.35"/>
  <cols>
    <col min="2" max="2" width="21.54296875" customWidth="1"/>
  </cols>
  <sheetData>
    <row r="1" spans="2:2" x14ac:dyDescent="0.35">
      <c r="B1" s="2" t="s">
        <v>33</v>
      </c>
    </row>
    <row r="2" spans="2:2" x14ac:dyDescent="0.35">
      <c r="B2" s="1" t="s">
        <v>20</v>
      </c>
    </row>
    <row r="3" spans="2:2" x14ac:dyDescent="0.35">
      <c r="B3" s="1" t="s">
        <v>14</v>
      </c>
    </row>
    <row r="4" spans="2:2" x14ac:dyDescent="0.35">
      <c r="B4" s="1" t="s">
        <v>15</v>
      </c>
    </row>
    <row r="5" spans="2:2" x14ac:dyDescent="0.35">
      <c r="B5" s="1" t="s">
        <v>16</v>
      </c>
    </row>
    <row r="6" spans="2:2" x14ac:dyDescent="0.35">
      <c r="B6" s="1" t="s">
        <v>17</v>
      </c>
    </row>
    <row r="7" spans="2:2" x14ac:dyDescent="0.35">
      <c r="B7" s="1" t="s">
        <v>19</v>
      </c>
    </row>
    <row r="8" spans="2:2" x14ac:dyDescent="0.35">
      <c r="B8" s="1" t="s">
        <v>18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9F09BA281BFF64CA2DC40334AB38EBF" ma:contentTypeVersion="13" ma:contentTypeDescription="Create a new document." ma:contentTypeScope="" ma:versionID="f8c0db457b85b9b290d8c836a0608f27">
  <xsd:schema xmlns:xsd="http://www.w3.org/2001/XMLSchema" xmlns:xs="http://www.w3.org/2001/XMLSchema" xmlns:p="http://schemas.microsoft.com/office/2006/metadata/properties" xmlns:ns2="b9f8e879-6f9e-4793-8082-bb4a3a195b8f" xmlns:ns3="b4a98879-8049-4986-a065-be6f633693cb" targetNamespace="http://schemas.microsoft.com/office/2006/metadata/properties" ma:root="true" ma:fieldsID="4572326a3070a18ca34cb23700407fcb" ns2:_="" ns3:_="">
    <xsd:import namespace="b9f8e879-6f9e-4793-8082-bb4a3a195b8f"/>
    <xsd:import namespace="b4a98879-8049-4986-a065-be6f633693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f8e879-6f9e-4793-8082-bb4a3a195b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1f3bbd73-d9da-4b59-89ef-5a1da660cd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a98879-8049-4986-a065-be6f633693c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9f8e879-6f9e-4793-8082-bb4a3a195b8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649DBBE-E3D9-463F-A8DE-7C46CABE4B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f8e879-6f9e-4793-8082-bb4a3a195b8f"/>
    <ds:schemaRef ds:uri="b4a98879-8049-4986-a065-be6f633693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11119B0-F16F-4884-BBAC-46A5052B1095}">
  <ds:schemaRefs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b4a98879-8049-4986-a065-be6f633693cb"/>
    <ds:schemaRef ds:uri="http://www.w3.org/XML/1998/namespace"/>
    <ds:schemaRef ds:uri="http://purl.org/dc/dcmitype/"/>
    <ds:schemaRef ds:uri="http://purl.org/dc/terms/"/>
    <ds:schemaRef ds:uri="b9f8e879-6f9e-4793-8082-bb4a3a195b8f"/>
    <ds:schemaRef ds:uri="http://schemas.microsoft.com/office/2006/documentManagement/typ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D6DBFE80-3804-4C08-8DBA-A1F08B27D126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2b828646-b037-4fe7-8415-e935cd34cf96}" enabled="0" method="" siteId="{2b828646-b037-4fe7-8415-e935cd34cf9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Sample Ledger</vt:lpstr>
      <vt:lpstr>Drop Down</vt:lpstr>
      <vt:lpstr>'Sample Ledger'!Print_Area</vt:lpstr>
      <vt:lpstr>'Sample Ledger'!Print_Titles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Herman, Daniel@HCD</dc:creator>
  <cp:keywords/>
  <dc:description/>
  <cp:lastModifiedBy>Herman, Daniel@HCD</cp:lastModifiedBy>
  <cp:revision/>
  <dcterms:created xsi:type="dcterms:W3CDTF">2025-05-08T19:53:50Z</dcterms:created>
  <dcterms:modified xsi:type="dcterms:W3CDTF">2025-05-20T16:50:16Z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0x01010039F09BA281BFF64CA2DC40334AB38EBF</vt:lpwstr>
  </property>
  <property fmtid="{D5CDD505-2E9C-101B-9397-08002B2CF9AE}" pid="3" name="MediaServiceImageTags">
    <vt:lpwstr/>
  </property>
</Properties>
</file>