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cahcd-my.sharepoint.com/personal/nicklas_baker_hcd_ca_gov/Documents/Desktop/"/>
    </mc:Choice>
  </mc:AlternateContent>
  <xr:revisionPtr revIDLastSave="52" documentId="8_{0624D7C3-E7CF-48BD-AD70-C53E138ADBF3}" xr6:coauthVersionLast="47" xr6:coauthVersionMax="47" xr10:uidLastSave="{11C81BBE-4FA8-4B02-A0B0-53CD91F82689}"/>
  <bookViews>
    <workbookView xWindow="-110" yWindow="-110" windowWidth="19420" windowHeight="10420" tabRatio="839" activeTab="1" xr2:uid="{00000000-000D-0000-FFFF-FFFF00000000}"/>
  </bookViews>
  <sheets>
    <sheet name="Cover Page" sheetId="9" r:id="rId1"/>
    <sheet name="PAS Allocation Acceptance " sheetId="4" r:id="rId2"/>
    <sheet name="PAS Dropdowns" sheetId="8" state="hidden" r:id="rId3"/>
    <sheet name="Round 3 Allocation" sheetId="11" state="hidden" r:id="rId4"/>
    <sheet name="Sheet6" sheetId="15" state="hidden" r:id="rId5"/>
  </sheets>
  <externalReferences>
    <externalReference r:id="rId6"/>
  </externalReferences>
  <definedNames>
    <definedName name="_xlnm._FilterDatabase" localSheetId="1" hidden="1">'PAS Allocation Acceptance '!$A$1:$AM$48</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_xlnm.Print_Area" localSheetId="0">'Cover Page'!$A$1:$K$40</definedName>
    <definedName name="_xlnm.Print_Area" localSheetId="1">'PAS Allocation Acceptance '!$A$1:$AL$54</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8" l="1"/>
  <c r="B38" i="8"/>
  <c r="P34" i="4"/>
  <c r="AI3" i="4"/>
  <c r="B25" i="8"/>
  <c r="B39" i="8" s="1"/>
  <c r="D39" i="8"/>
  <c r="B24" i="8"/>
  <c r="B22" i="8"/>
  <c r="B36" i="8"/>
  <c r="B35" i="8"/>
  <c r="B4" i="8"/>
  <c r="B5" i="8"/>
  <c r="B6" i="8"/>
  <c r="B7" i="8"/>
  <c r="B8" i="8"/>
  <c r="B9" i="8"/>
  <c r="B10" i="8"/>
  <c r="B11" i="8"/>
  <c r="B12" i="8"/>
  <c r="B13" i="8"/>
  <c r="B14" i="8"/>
  <c r="B15" i="8"/>
  <c r="B16" i="8"/>
  <c r="B17" i="8"/>
  <c r="B18" i="8"/>
  <c r="B19" i="8"/>
  <c r="B20" i="8"/>
  <c r="B21" i="8"/>
  <c r="B23" i="8"/>
  <c r="B26" i="8"/>
  <c r="B27" i="8"/>
  <c r="B28" i="8"/>
  <c r="B29" i="8"/>
  <c r="B30" i="8"/>
  <c r="B31" i="8"/>
  <c r="B32" i="8"/>
  <c r="B33" i="8"/>
  <c r="B34" i="8"/>
  <c r="B37" i="8"/>
  <c r="B3" i="8"/>
  <c r="I35" i="11"/>
  <c r="I27" i="11"/>
  <c r="I34" i="11"/>
  <c r="I3" i="11"/>
  <c r="I4" i="11"/>
  <c r="I5" i="11"/>
  <c r="I6" i="11"/>
  <c r="I7" i="11"/>
  <c r="I8" i="11"/>
  <c r="I9" i="11"/>
  <c r="I10" i="11"/>
  <c r="I11" i="11"/>
  <c r="I12" i="11"/>
  <c r="I13" i="11"/>
  <c r="I14" i="11"/>
  <c r="I15" i="11"/>
  <c r="I16" i="11"/>
  <c r="I17" i="11"/>
  <c r="I18" i="11"/>
  <c r="I19" i="11"/>
  <c r="I20" i="11"/>
  <c r="I21" i="11"/>
  <c r="I22" i="11"/>
  <c r="I23" i="11"/>
  <c r="I24" i="11"/>
  <c r="I25" i="11"/>
  <c r="I26" i="11"/>
  <c r="I28" i="11"/>
  <c r="I29" i="11"/>
  <c r="I30" i="11"/>
  <c r="I31" i="11"/>
  <c r="I32" i="11"/>
  <c r="I33" i="11"/>
  <c r="I36" i="11"/>
  <c r="I2" i="11"/>
  <c r="V34" i="4" l="1"/>
  <c r="AA34" i="4" s="1"/>
  <c r="G37" i="11" l="1"/>
  <c r="H34" i="11" s="1"/>
  <c r="H35" i="11"/>
  <c r="H33" i="11"/>
  <c r="H32" i="11"/>
  <c r="H31" i="11"/>
  <c r="H29" i="11"/>
  <c r="H28" i="11"/>
  <c r="H27" i="11"/>
  <c r="H25" i="11"/>
  <c r="H24" i="11"/>
  <c r="H23" i="11"/>
  <c r="H22" i="11"/>
  <c r="H21" i="11"/>
  <c r="H20" i="11"/>
  <c r="H19" i="11"/>
  <c r="H18" i="11"/>
  <c r="H17" i="11"/>
  <c r="H16" i="11"/>
  <c r="H15" i="11"/>
  <c r="H14" i="11"/>
  <c r="H13" i="11"/>
  <c r="H12" i="11"/>
  <c r="H11" i="11"/>
  <c r="H10" i="11"/>
  <c r="H9" i="11"/>
  <c r="H8" i="11"/>
  <c r="H7" i="11"/>
  <c r="H6" i="11"/>
  <c r="H5" i="11"/>
  <c r="H4" i="11"/>
  <c r="H3" i="11"/>
  <c r="H2" i="11"/>
  <c r="H36" i="11" l="1"/>
  <c r="H26" i="11"/>
  <c r="I37" i="11" s="1"/>
  <c r="H30" i="11"/>
  <c r="H37" i="11" l="1"/>
  <c r="B5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Baker, Nicklas@HCD</author>
  </authors>
  <commentList>
    <comment ref="AK6" authorId="0" shapeId="0" xr:uid="{F4237467-13F9-4B25-83F3-D3CFD80EF298}">
      <text>
        <r>
          <rPr>
            <b/>
            <sz val="9"/>
            <color indexed="81"/>
            <rFont val="Tahoma"/>
            <family val="2"/>
          </rPr>
          <t>SELECT FROM THE DROP DOWN LIST</t>
        </r>
      </text>
    </comment>
    <comment ref="AK7" authorId="0" shapeId="0" xr:uid="{3938838F-F15A-4ADF-8D64-AB16DA349F36}">
      <text>
        <r>
          <rPr>
            <b/>
            <sz val="9"/>
            <color indexed="81"/>
            <rFont val="Tahoma"/>
            <family val="2"/>
          </rPr>
          <t>SELECT FROM THE DROP DOWN LIST</t>
        </r>
      </text>
    </comment>
    <comment ref="A10"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L11" authorId="2" shapeId="0" xr:uid="{925B370B-5CF2-44AE-9D3D-AEB60E46FEAC}">
      <text>
        <r>
          <rPr>
            <b/>
            <sz val="9"/>
            <color indexed="81"/>
            <rFont val="Tahoma"/>
            <family val="2"/>
          </rPr>
          <t>Legal Name of the applicant that will be used in the Standard Agreement</t>
        </r>
        <r>
          <rPr>
            <sz val="9"/>
            <color indexed="81"/>
            <rFont val="Tahoma"/>
            <family val="2"/>
          </rPr>
          <t xml:space="preserve">
</t>
        </r>
      </text>
    </comment>
    <comment ref="D13" authorId="2" shapeId="0" xr:uid="{9CAFCD6E-DEC7-458E-826F-984F382EC572}">
      <text>
        <r>
          <rPr>
            <b/>
            <sz val="9"/>
            <color indexed="81"/>
            <rFont val="Tahoma"/>
            <family val="2"/>
          </rPr>
          <t>Name of Authorized Representative that holds the Job Title listed in the Resolution.</t>
        </r>
        <r>
          <rPr>
            <sz val="9"/>
            <color indexed="81"/>
            <rFont val="Tahoma"/>
            <family val="2"/>
          </rPr>
          <t xml:space="preserve">
</t>
        </r>
      </text>
    </comment>
    <comment ref="AK43" authorId="0" shapeId="0" xr:uid="{4011C0A9-55F2-414B-9A33-5823C3F6A5C7}">
      <text>
        <r>
          <rPr>
            <b/>
            <sz val="9"/>
            <color indexed="81"/>
            <rFont val="Tahoma"/>
            <family val="2"/>
          </rPr>
          <t>SELECT FROM THE DROP DOWN LIST</t>
        </r>
      </text>
    </comment>
  </commentList>
</comments>
</file>

<file path=xl/sharedStrings.xml><?xml version="1.0" encoding="utf-8"?>
<sst xmlns="http://schemas.openxmlformats.org/spreadsheetml/2006/main" count="474" uniqueCount="257">
  <si>
    <t xml:space="preserve">     </t>
  </si>
  <si>
    <t>Pet Assistance Program (PAS) Allocation Acceptance Round 3</t>
  </si>
  <si>
    <r>
      <rPr>
        <b/>
        <sz val="11"/>
        <rFont val="Arial"/>
        <family val="2"/>
      </rPr>
      <t>General Instructions:</t>
    </r>
    <r>
      <rPr>
        <sz val="11"/>
        <rFont val="Arial"/>
        <family val="2"/>
      </rPr>
      <t xml:space="preserve">  (Additional instructions and guidance are given throughout the PAS Allocation Acceptance Form in "red" text and in cell comments. "Yellow" cells are for data entry.</t>
    </r>
  </si>
  <si>
    <r>
      <t xml:space="preserve"> PAS  Allocation </t>
    </r>
    <r>
      <rPr>
        <b/>
        <sz val="12"/>
        <color rgb="FFBB5002"/>
        <rFont val="Arial"/>
        <family val="2"/>
      </rPr>
      <t>(Select the Grantee in Row 9 below)</t>
    </r>
    <r>
      <rPr>
        <b/>
        <sz val="12"/>
        <rFont val="Arial"/>
        <family val="2"/>
      </rPr>
      <t>:</t>
    </r>
  </si>
  <si>
    <t>Allocation Applicant</t>
  </si>
  <si>
    <t xml:space="preserve">Is your organization accepting the additional PAS funds? </t>
  </si>
  <si>
    <t>N/A</t>
  </si>
  <si>
    <t>State the reason for declining the additional allocation</t>
  </si>
  <si>
    <t>Grantee Name</t>
  </si>
  <si>
    <t>Select the Grantee Name from the Drop Down List</t>
  </si>
  <si>
    <t xml:space="preserve">Legal name of the Entity as stated on the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</si>
  <si>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</si>
  <si>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</si>
  <si>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</si>
  <si>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</si>
  <si>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</si>
  <si>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</si>
  <si>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</si>
  <si>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</si>
  <si>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</si>
  <si>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</si>
  <si>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</si>
  <si>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</si>
  <si>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</si>
  <si>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</si>
  <si>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Document Checklist</t>
  </si>
  <si>
    <t>File Name:</t>
  </si>
  <si>
    <t>Board Resolution</t>
  </si>
  <si>
    <t>Reference sample resolution document</t>
  </si>
  <si>
    <t>Reference 'Certifications &amp; Legal Status' Worksheet.</t>
  </si>
  <si>
    <t>Attached to email?</t>
  </si>
  <si>
    <t>Gov TIN</t>
  </si>
  <si>
    <t>Government agency applicants must submit a Government TIN Form</t>
  </si>
  <si>
    <t>Payee Data Record Form (STD 204)</t>
  </si>
  <si>
    <t>Non-government agency applicants must submit a Payee Data Record (STD-204)</t>
  </si>
  <si>
    <t>Use of Funds</t>
  </si>
  <si>
    <t>Budget</t>
  </si>
  <si>
    <t>PAS ELIGIBLE EXPENSES</t>
  </si>
  <si>
    <t xml:space="preserve">Budget Total </t>
  </si>
  <si>
    <t xml:space="preserve"> </t>
  </si>
  <si>
    <t>Crates and Kennels</t>
  </si>
  <si>
    <t>Pet Food and Supply</t>
  </si>
  <si>
    <t>Veterinarian Services</t>
  </si>
  <si>
    <t>Staff (for assisting with pets)</t>
  </si>
  <si>
    <t>Independent Audit (if applicable)</t>
  </si>
  <si>
    <t>Liability Insurance (if applicable)</t>
  </si>
  <si>
    <t>TOTAL PAS ELIGIBLE EXPENSE BUDGET</t>
  </si>
  <si>
    <t>Expenditure of Funds</t>
  </si>
  <si>
    <r>
      <t>Any grant funds remaining unexpended as of two years from the "</t>
    </r>
    <r>
      <rPr>
        <b/>
        <sz val="11"/>
        <rFont val="Arial"/>
        <family val="2"/>
      </rPr>
      <t xml:space="preserve">Effective Date" of the fully executed Standard Agreement </t>
    </r>
    <r>
      <rPr>
        <sz val="11"/>
        <rFont val="Arial"/>
        <family val="2"/>
      </rPr>
      <t xml:space="preserve">as stated in the STD 213, paragraph 2, must be returned to the State. Checks shall be payable to the Department of Housing and Community Development and mailed to 2020 West El Camino Ave. Room 300 and must reference the Contract Number. </t>
    </r>
  </si>
  <si>
    <t xml:space="preserve">Allocation Acceptance Requirements  </t>
  </si>
  <si>
    <t>Thursday, April 13, 2023</t>
  </si>
  <si>
    <t>HCD will only accept the PAS Allocation Acceptance Forms and any accompanying attachments electronically at the following email address:</t>
  </si>
  <si>
    <t>Reporting Requirements</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</si>
  <si>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</si>
  <si>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</si>
  <si>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</si>
  <si>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</si>
  <si>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</si>
  <si>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</si>
  <si>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</si>
  <si>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</si>
  <si>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</si>
  <si>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</si>
  <si>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</si>
  <si>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</si>
  <si>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</si>
  <si>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</si>
  <si>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</si>
  <si>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r>
      <rPr>
        <b/>
        <u/>
        <sz val="11"/>
        <rFont val="Arial"/>
        <family val="2"/>
      </rPr>
      <t>Disclosure:</t>
    </r>
    <r>
      <rPr>
        <sz val="11"/>
        <rFont val="Arial"/>
        <family val="2"/>
      </rPr>
      <t xml:space="preserve"> Information provided in this acceptance form and submitted attachments will become a public record available for review by the public pursuant to the Public Records Act.  As such, any materials provided will be disclosable to any person making a public records request.  Please use discretion in providing HCD with information that is not specifically requested, including but not limited to, bank account numbers, personal phone numbers and home addresses.  By providing this information to HCD, the grantee is waiving any claim of confidentiality and consents to the disclosure of all submitted material upon request.</t>
    </r>
  </si>
  <si>
    <t>Grantee</t>
  </si>
  <si>
    <t>Total Distribution</t>
  </si>
  <si>
    <t>Round 2 Contract #</t>
  </si>
  <si>
    <t>Proposed Round 3 Awards</t>
  </si>
  <si>
    <t>21-PAS-17237 
Alliance for Community Tranformations</t>
  </si>
  <si>
    <t>21-PAS-17237</t>
  </si>
  <si>
    <t>21-PAS-17240 
Bay area Community Services, Inc.</t>
  </si>
  <si>
    <t>21-PAS-17240</t>
  </si>
  <si>
    <t>21-PAS-17238 
Catholic Charities, Diocese of San Diego</t>
  </si>
  <si>
    <t>21-PAS-17238</t>
  </si>
  <si>
    <t>21-PAS-17239 
Catholic Charities, Diocese of San Diego</t>
  </si>
  <si>
    <t>21-PAS-17239</t>
  </si>
  <si>
    <t>21-PAS-17269 
City of Victorville</t>
  </si>
  <si>
    <t>21-PAS17269</t>
  </si>
  <si>
    <t xml:space="preserve">21-PAS-17241 
Contra Costa County </t>
  </si>
  <si>
    <t>21-PAS-17241</t>
  </si>
  <si>
    <t xml:space="preserve">21-PAS-17242 
Contra Costa County </t>
  </si>
  <si>
    <t>21-PAS-17242</t>
  </si>
  <si>
    <t xml:space="preserve">21-PAS-17260 
County of Orange </t>
  </si>
  <si>
    <t>21-PAS-17260</t>
  </si>
  <si>
    <t>21-PAS-17243 
Foothill House of Hospitality</t>
  </si>
  <si>
    <t>21-PAS-17243</t>
  </si>
  <si>
    <t xml:space="preserve">21-PAS-17247 
Hope of the Valley Rescue Mission </t>
  </si>
  <si>
    <t>21-PAS-17247</t>
  </si>
  <si>
    <t>21-PAS-17249 
Hope of the Valley Rescue Mission - Tiny Homes Chandler</t>
  </si>
  <si>
    <t>21-PAS-17249</t>
  </si>
  <si>
    <t>21-PAS-17245 
Hope of the Valley Rescue Mission</t>
  </si>
  <si>
    <t>21-PAS-17245</t>
  </si>
  <si>
    <t>21-PAS-17244 
Hope of the Valley Rescue Mission</t>
  </si>
  <si>
    <t>21-PAS-17244</t>
  </si>
  <si>
    <t xml:space="preserve">21-PAS-17246 
Hope of the Valley Rescue Mission </t>
  </si>
  <si>
    <t>21-PAS-17246</t>
  </si>
  <si>
    <t>21-PAS-17248 
Hope of the Valley Rescue Mission</t>
  </si>
  <si>
    <t>21-PAS-17248</t>
  </si>
  <si>
    <t>21-PAS-17250 
Housing Matters</t>
  </si>
  <si>
    <t>21-PAS-17250</t>
  </si>
  <si>
    <t>21-PAS-17251 
L.A. Family Housing Corporation</t>
  </si>
  <si>
    <t>21-PAS-17251</t>
  </si>
  <si>
    <t>21-PAS-17252 
Napa County</t>
  </si>
  <si>
    <t>21-PAS-17252</t>
  </si>
  <si>
    <t xml:space="preserve">21-PAS-17256 
PATH </t>
  </si>
  <si>
    <t>21-PAS-17256</t>
  </si>
  <si>
    <t>21-PAS-17263 
PATH</t>
  </si>
  <si>
    <t>21-PAS-17254</t>
  </si>
  <si>
    <t>21-PAS-17255 
PATH</t>
  </si>
  <si>
    <t>21-PAS-17263</t>
  </si>
  <si>
    <t>21-PAS-17253 
PATH</t>
  </si>
  <si>
    <t>21-PAS-17255</t>
  </si>
  <si>
    <t>21-PAS-17254 
PATH</t>
  </si>
  <si>
    <t>21-PAS17253</t>
  </si>
  <si>
    <t>21-PAS_17257 
Retraining the Village</t>
  </si>
  <si>
    <t>21-PAS-17257</t>
  </si>
  <si>
    <t>21-PAS-17258 
St. Vincent de Paul Village, Inc.</t>
  </si>
  <si>
    <t>21-PAS-17258</t>
  </si>
  <si>
    <t>21-PAS-17259 
Testimonial Community Love Center</t>
  </si>
  <si>
    <t>21-PAS-17259</t>
  </si>
  <si>
    <t>21-PAS-17271 
The People Concern</t>
  </si>
  <si>
    <t>21-PAS-17271</t>
  </si>
  <si>
    <t xml:space="preserve">21-PAS-17270 
The People Concern </t>
  </si>
  <si>
    <t>21-PAS-17270</t>
  </si>
  <si>
    <t>21-PAS-17272 
The People Concern</t>
  </si>
  <si>
    <t>21-PAS-17272</t>
  </si>
  <si>
    <t>21-PAS-17262 
True North Housing Alliance, Inc.</t>
  </si>
  <si>
    <t>21-PAS-17262</t>
  </si>
  <si>
    <t xml:space="preserve">21-PAS-17264 
Volunteers of America Northern California and Northern Nevada, Inc. </t>
  </si>
  <si>
    <t>21-PAS-17264</t>
  </si>
  <si>
    <t xml:space="preserve">21-PAS-17265 
Volunteers of America Northern California and Northern Nevada, Inc. </t>
  </si>
  <si>
    <t>21-PAS-17265</t>
  </si>
  <si>
    <t xml:space="preserve">21-PAS-17266 
Volunteers of America of Los Angeles </t>
  </si>
  <si>
    <t>21-PAS-17267</t>
  </si>
  <si>
    <t xml:space="preserve">21-PAS-17267 
Volunteers of America of Los Angeles </t>
  </si>
  <si>
    <t>21-PAS17266</t>
  </si>
  <si>
    <t>21-PAS-17268 
Women's Center High Desert</t>
  </si>
  <si>
    <t>21-PAS-17268</t>
  </si>
  <si>
    <t>Total</t>
  </si>
  <si>
    <t xml:space="preserve">Applicant </t>
  </si>
  <si>
    <t>County</t>
  </si>
  <si>
    <t>Activity Type</t>
  </si>
  <si>
    <t>Description</t>
  </si>
  <si>
    <t>Round 2 Awards</t>
  </si>
  <si>
    <t>Round 2 Amount Funded</t>
  </si>
  <si>
    <t>L.A. Family Housing Corporation</t>
  </si>
  <si>
    <t>North Hollywood</t>
  </si>
  <si>
    <t>Los Angeles</t>
  </si>
  <si>
    <t>Food, kennels/crates, staff for assisting with pets, and veterinary services</t>
  </si>
  <si>
    <t>Pet Assistance and Support for LA Family Housing Interim Housing Sites</t>
  </si>
  <si>
    <t xml:space="preserve">Contra Costa County </t>
  </si>
  <si>
    <t>Richmond</t>
  </si>
  <si>
    <t>Contra Costa</t>
  </si>
  <si>
    <t>Brookside Shelter Pet Assistance and Support Integration</t>
  </si>
  <si>
    <t>Retraining the Village</t>
  </si>
  <si>
    <t>Madera</t>
  </si>
  <si>
    <t>Food, independent audit, kennels/crates, liability insurance, staff for assisting with pets, and veterinary services</t>
  </si>
  <si>
    <t>Pet Par Madera</t>
  </si>
  <si>
    <t>Volunteers of America of Los Angeles</t>
  </si>
  <si>
    <t>VOALA Pet Assistance and Support (PAS) Services for Congregate Shelters</t>
  </si>
  <si>
    <t xml:space="preserve">PATH </t>
  </si>
  <si>
    <t>Food, kennels/crates, liability insurance, staff for assisting with pets, and veterinary services</t>
  </si>
  <si>
    <t>PATH Metro Los Angeles Community Hub Interim Shelter</t>
  </si>
  <si>
    <t>San Diego</t>
  </si>
  <si>
    <t>PATH San Diego Connections Housing</t>
  </si>
  <si>
    <t>Women's Center-High Desert</t>
  </si>
  <si>
    <t>Ridgecrest</t>
  </si>
  <si>
    <t>Kern</t>
  </si>
  <si>
    <t>Women's Shelter Network</t>
  </si>
  <si>
    <t>Foothill House of Hospitality</t>
  </si>
  <si>
    <t>Grass Valley</t>
  </si>
  <si>
    <t>Nevada</t>
  </si>
  <si>
    <t>Utah's Place</t>
  </si>
  <si>
    <t>County of Orange</t>
  </si>
  <si>
    <t>Santa Ana</t>
  </si>
  <si>
    <t>Orange</t>
  </si>
  <si>
    <t>Yale Navigation Center</t>
  </si>
  <si>
    <t>Alliance for Community Transformations</t>
  </si>
  <si>
    <t>Mariposa</t>
  </si>
  <si>
    <t xml:space="preserve">Alliance for Community Transformations </t>
  </si>
  <si>
    <t>Napa County</t>
  </si>
  <si>
    <t>Napa</t>
  </si>
  <si>
    <t>South Napa Shelter</t>
  </si>
  <si>
    <t>Catholic Charities, Diocese of San Diego</t>
  </si>
  <si>
    <t>Carlsbad</t>
  </si>
  <si>
    <t>Food, independent audit, kennels/crates, staff for assisting with pets, and veterinary services</t>
  </si>
  <si>
    <t>La Posada Pet Assistance and Support Program</t>
  </si>
  <si>
    <t>Rachel's Women's Center Pet Assistance and Support Program</t>
  </si>
  <si>
    <t>Testimonial Community Love Center</t>
  </si>
  <si>
    <t>Testimonial Community Love Center Pet Assistance Program</t>
  </si>
  <si>
    <t>True North Housing Alliance, Inc.</t>
  </si>
  <si>
    <t>Chico</t>
  </si>
  <si>
    <t>Butte</t>
  </si>
  <si>
    <t>Torres Community Shelter Pet Support Program</t>
  </si>
  <si>
    <t>Hope of the Valley Rescue Mission</t>
  </si>
  <si>
    <t>Tiny Homes Whitsett</t>
  </si>
  <si>
    <t>Tiny homes Chandler</t>
  </si>
  <si>
    <t>Placentia</t>
  </si>
  <si>
    <t>PATH Placentia Navigation Center</t>
  </si>
  <si>
    <t>PATH Sunset Shelter</t>
  </si>
  <si>
    <t xml:space="preserve">Volunteers of America Northern California and Northern Nevada, Inc. </t>
  </si>
  <si>
    <t>Sacramento</t>
  </si>
  <si>
    <t>Food, independent audit, kennels/crates, liability insurance, and veterinary services</t>
  </si>
  <si>
    <t>Meadowview Navigation Center</t>
  </si>
  <si>
    <t>X Street Navigation Center</t>
  </si>
  <si>
    <t>Reseda</t>
  </si>
  <si>
    <t>Tiny Homes Tarzana</t>
  </si>
  <si>
    <t>Van Nuys</t>
  </si>
  <si>
    <t>ABH Van Nuys</t>
  </si>
  <si>
    <t>Tiny Homes Arroyo Seco</t>
  </si>
  <si>
    <t>Tiny Homes Reseda</t>
  </si>
  <si>
    <t xml:space="preserve">St. Vincent de Paul Village, Inc. </t>
  </si>
  <si>
    <t>Father Joe's Villages</t>
  </si>
  <si>
    <t>The People Concern</t>
  </si>
  <si>
    <t>Santa Monica</t>
  </si>
  <si>
    <t>Pets' Landing-Turning Point</t>
  </si>
  <si>
    <t>Pets' Landing-Cloverfield Services Center</t>
  </si>
  <si>
    <t>Pets' Landing-Samoshel</t>
  </si>
  <si>
    <t>Contra Costa County</t>
  </si>
  <si>
    <t>Pittsburg</t>
  </si>
  <si>
    <t>Kennels/crates</t>
  </si>
  <si>
    <t>Delta Landing Pet Assistance and Support Integration</t>
  </si>
  <si>
    <t>VOALA Pet Assistance and Support (PAS) Services, Project Homekey Shelters</t>
  </si>
  <si>
    <t>Housing Matters</t>
  </si>
  <si>
    <t>Santa Cruz</t>
  </si>
  <si>
    <t>Paul Lee Loft Shelter (LOFT) and Rebele Family Shelter (RFS)</t>
  </si>
  <si>
    <t>PATH Los Feliz Shelter</t>
  </si>
  <si>
    <t>Bay Area Community Services, Inc.</t>
  </si>
  <si>
    <t>Salinas</t>
  </si>
  <si>
    <t>Alameda</t>
  </si>
  <si>
    <t>PAS - BACS Interim Housing</t>
  </si>
  <si>
    <t>City of Victorville</t>
  </si>
  <si>
    <t>Victorville</t>
  </si>
  <si>
    <t>San Bernardino</t>
  </si>
  <si>
    <t>City of Victorville Wellness Center</t>
  </si>
  <si>
    <t xml:space="preserve">Round 3 </t>
  </si>
  <si>
    <t>Allocation Total Amount</t>
  </si>
  <si>
    <t>PetAssistanceSupport@hcd.ca.gov</t>
  </si>
  <si>
    <r>
      <rPr>
        <sz val="11"/>
        <color rgb="FF000000"/>
        <rFont val="Arial"/>
        <family val="2"/>
      </rPr>
      <t xml:space="preserve">Applicant acknowledges and agrees to submit a completed bi-annual report each year by January 31 and July 31 for the term of the contract with HCD. The Bi-Annual Reports shall be submitted electronically </t>
    </r>
    <r>
      <rPr>
        <sz val="11"/>
        <rFont val="Arial"/>
        <family val="2"/>
      </rPr>
      <t>and shall include, but not be limited to, the following information:</t>
    </r>
    <r>
      <rPr>
        <sz val="11"/>
        <color rgb="FFFF0000"/>
        <rFont val="Arial"/>
        <family val="2"/>
      </rPr>
      <t xml:space="preserve">
</t>
    </r>
    <r>
      <rPr>
        <sz val="11"/>
        <color rgb="FF000000"/>
        <rFont val="Arial"/>
        <family val="2"/>
      </rPr>
      <t xml:space="preserve">
1. Shelter Operation</t>
    </r>
    <r>
      <rPr>
        <sz val="11"/>
        <rFont val="Arial"/>
        <family val="2"/>
      </rPr>
      <t xml:space="preserve"> Information</t>
    </r>
    <r>
      <rPr>
        <strike/>
        <sz val="11"/>
        <color rgb="FFCC66FF"/>
        <rFont val="Arial"/>
        <family val="2"/>
      </rPr>
      <t xml:space="preserve">
</t>
    </r>
    <r>
      <rPr>
        <sz val="11"/>
        <color rgb="FF000000"/>
        <rFont val="Arial"/>
        <family val="2"/>
      </rPr>
      <t xml:space="preserve">2. Revenue Sources
3. Eligible Expenses
4. Shelter Metrics                                         
a.	Total number of common household pets assisted by the PAS program
b.	Total number of PAS- assisted Pets receiving Behavioral Support Training from veterinary services
c.	Total number of PAS- assisted pets receiving Spay/Neuter veterinary services
d.	Total number of PAS- assisted Pets receiving Vaccination veterinary services
e.	Total number of PAS- assisted Pets that are Emotional Support Service Animals 
f.	Number of participants assisted
g.	Number of shelter beds available
h.	Participant’s average length of stay
i.	Number of exits to permanent housing
j.	Number of exits to homelessness
k.	Number of minor children (ages 0-17) assisted
l.	Number of Transitioned aged Youth (18-24) assisted
m.	Number of Seniors (ages 65+)
n.	Number of Veterans assisted
o.	Number of Persons with a reported disability assisted
p.	Number of persons identifying as LGBTQIA+ assisted
</t>
    </r>
    <r>
      <rPr>
        <sz val="11"/>
        <color rgb="FF0000FF"/>
        <rFont val="Arial"/>
        <family val="2"/>
      </rPr>
      <t xml:space="preserve">
</t>
    </r>
    <r>
      <rPr>
        <sz val="11"/>
        <color rgb="FF000000"/>
        <rFont val="Arial"/>
        <family val="2"/>
      </rPr>
      <t xml:space="preserve">
</t>
    </r>
  </si>
  <si>
    <t>Round 2 Grantees are eligible to receive a share of the one million dollars ($1 million) in Pet Assistance and Support Program funds. The qualified homeless shelters shall provide eligible uses of funds to include the provision of shelter, pet food and supplies, and basic veterinary services for pets owned by individuals experiencing homelessness, along with staffing and liability insurance related to providing those services. Shelters must commit to meeting the following conditions: Have rules of conduct and responsibility regarding pets and their owners; provide shelter for pets, such as crates or kennels either near bedding areas or in separate areas or have a similar set up that ensures the safety and well-being of pets and humans; provide food for the pets of individuals in homeless shelters; and offer the services of a veterinarian, including, but not limited to, spaying and neutering services, vaccination, and behavioral support.</t>
  </si>
  <si>
    <t>Round 2 Grantee Demographic Information</t>
  </si>
  <si>
    <t xml:space="preserve">                           March 2023</t>
  </si>
  <si>
    <t xml:space="preserve">                     2020 West El Camino Avenue, Suite 500</t>
  </si>
  <si>
    <t xml:space="preserve">                 Sacramento, CA 95833</t>
  </si>
  <si>
    <t xml:space="preserve">                 Telephone: (916) 263-2771</t>
  </si>
  <si>
    <t xml:space="preserve">                 Website: www.hcd.ca.gov</t>
  </si>
  <si>
    <t xml:space="preserve">                     Email: PetAssistanceSupport@hcd.ca.gov </t>
  </si>
  <si>
    <r>
      <rPr>
        <b/>
        <i/>
        <sz val="16"/>
        <color theme="1"/>
        <rFont val="Arial"/>
        <family val="2"/>
      </rPr>
      <t xml:space="preserve">                 Pet Assistance Support Program (PAS) 
               Round 3 Allocation Acceptance Form 
</t>
    </r>
    <r>
      <rPr>
        <b/>
        <sz val="16"/>
        <color theme="1"/>
        <rFont val="Arial"/>
        <family val="2"/>
      </rPr>
      <t xml:space="preserve">
                  Gavin Newsom, Governor 
                State of California
                  Lourdes M. Castro Ramírez, Secretary
                  Business, Consumer Services and 
                  Housing Agency
                     Gustavo Velasquez, Director
                   Department of Housing and
                   Community  Development</t>
    </r>
  </si>
  <si>
    <r>
      <t xml:space="preserve">To  accept and receive the additional allocation, grantees must submit the following:  1. Signed Allocation Acceptance form, 2. Payee Data Record Form (STD 204) or Gov TIN Form, and 3. Signed Resolution. </t>
    </r>
    <r>
      <rPr>
        <b/>
        <u/>
        <sz val="11"/>
        <color rgb="FF000000"/>
        <rFont val="Arial"/>
        <family val="2"/>
      </rPr>
      <t>If the Signed Resolution is not available by the submittal date please include the scheduled date of the Board meeting and the anticipated date the Signed Resolution will be submitted to the Department</t>
    </r>
    <r>
      <rPr>
        <b/>
        <sz val="11"/>
        <color rgb="FF000000"/>
        <rFont val="Arial"/>
        <family val="2"/>
      </rPr>
      <t xml:space="preserve">. </t>
    </r>
    <r>
      <rPr>
        <b/>
        <i/>
        <sz val="11"/>
        <color rgb="FF000000"/>
        <rFont val="Arial"/>
        <family val="2"/>
      </rPr>
      <t>The Department will only accept applications electronically via email no later than 4:00 p.m. on:</t>
    </r>
  </si>
  <si>
    <t xml:space="preserve">Pursuant to Section 19.56 (a) (1) (h)(1)(AJ) of the Budget Act of 2022 one million dollars ($1 million) has been allocated to the Pet Assistance and Support (PAS) Program, the Department of Housing and Community Development (HCD) shall allocate funding to eligible entities for the purpose of providing shelter, food, and basic veterinary services for pets owned by individuals experiencing homelessness.
</t>
  </si>
  <si>
    <t>Rev. 03/20/23</t>
  </si>
  <si>
    <r>
      <t xml:space="preserve">Is your organization </t>
    </r>
    <r>
      <rPr>
        <b/>
        <sz val="11"/>
        <color rgb="FFBB5002"/>
        <rFont val="Arial"/>
        <family val="2"/>
      </rPr>
      <t>declining</t>
    </r>
    <r>
      <rPr>
        <b/>
        <sz val="11"/>
        <rFont val="Arial"/>
        <family val="2"/>
      </rPr>
      <t xml:space="preserve"> the additional PAS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</si>
</sst>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quot;$&quot;#,##0"/>
    <numFmt numFmtId="166" formatCode="[$-F800]dddd\,\ mmmm\ dd\,\ yyyy"/>
    <numFmt numFmtId="167" formatCode="_(&quot;$&quot;* #,##0_);_(&quot;$&quot;* \(#,##0\);_(&quot;$&quot;* &quot;-&quot;??_);_(@_)"/>
    <numFmt numFmtId="168" formatCode="0.000%"/>
  </numFmts>
  <fonts count="4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i/>
      <sz val="10"/>
      <color rgb="FF0070C0"/>
      <name val="Arial"/>
      <family val="2"/>
    </font>
    <font>
      <sz val="11"/>
      <color rgb="FFFF0000"/>
      <name val="Calibri"/>
      <family val="2"/>
      <scheme val="minor"/>
    </font>
    <font>
      <b/>
      <sz val="14"/>
      <name val="Arial"/>
      <family val="2"/>
    </font>
    <font>
      <sz val="11"/>
      <color rgb="FF000000"/>
      <name val="Calibri"/>
      <family val="2"/>
    </font>
    <font>
      <b/>
      <i/>
      <sz val="14"/>
      <color rgb="FFBB5002"/>
      <name val="Arial"/>
      <family val="2"/>
    </font>
    <font>
      <b/>
      <sz val="12"/>
      <color rgb="FFBB5002"/>
      <name val="Arial"/>
      <family val="2"/>
    </font>
    <font>
      <sz val="9"/>
      <color rgb="FFFF0000"/>
      <name val="Arial"/>
      <family val="2"/>
    </font>
    <font>
      <b/>
      <sz val="11"/>
      <color rgb="FF000000"/>
      <name val="Arial"/>
      <family val="2"/>
    </font>
    <font>
      <b/>
      <sz val="16"/>
      <color theme="1"/>
      <name val="Arial"/>
      <family val="2"/>
    </font>
    <font>
      <b/>
      <i/>
      <sz val="16"/>
      <color theme="1"/>
      <name val="Arial"/>
      <family val="2"/>
    </font>
    <font>
      <sz val="12"/>
      <color theme="1"/>
      <name val="Arial"/>
      <family val="2"/>
    </font>
    <font>
      <b/>
      <sz val="16"/>
      <color theme="1"/>
      <name val="Calibri"/>
      <family val="2"/>
      <scheme val="minor"/>
    </font>
    <font>
      <sz val="8"/>
      <name val="Calibri"/>
      <family val="2"/>
      <scheme val="minor"/>
    </font>
    <font>
      <sz val="11"/>
      <color rgb="FF000000"/>
      <name val="Arial"/>
      <family val="2"/>
    </font>
    <font>
      <sz val="11"/>
      <color rgb="FFFF0000"/>
      <name val="Arial"/>
      <family val="2"/>
    </font>
    <font>
      <sz val="11"/>
      <color rgb="FF0000FF"/>
      <name val="Arial"/>
      <family val="2"/>
    </font>
    <font>
      <strike/>
      <sz val="11"/>
      <color rgb="FFCC66FF"/>
      <name val="Arial"/>
      <family val="2"/>
    </font>
    <font>
      <b/>
      <u/>
      <sz val="11"/>
      <color rgb="FF000000"/>
      <name val="Arial"/>
      <family val="2"/>
    </font>
    <font>
      <b/>
      <i/>
      <sz val="11"/>
      <color rgb="FF000000"/>
      <name val="Arial"/>
      <family val="2"/>
    </font>
    <font>
      <b/>
      <u/>
      <sz val="11"/>
      <color theme="10"/>
      <name val="Arial"/>
      <family val="2"/>
    </font>
    <font>
      <b/>
      <sz val="11"/>
      <color rgb="FFFF0000"/>
      <name val="Arial"/>
      <family val="2"/>
    </font>
    <font>
      <b/>
      <u/>
      <sz val="11"/>
      <name val="Arial"/>
      <family val="2"/>
    </font>
    <font>
      <b/>
      <sz val="11"/>
      <color rgb="FF0000FF"/>
      <name val="Arial"/>
      <family val="2"/>
    </font>
    <font>
      <u/>
      <sz val="11"/>
      <color indexed="12"/>
      <name val="Arial"/>
      <family val="2"/>
    </font>
    <font>
      <b/>
      <sz val="11"/>
      <color rgb="FFBB5002"/>
      <name val="Arial"/>
      <family val="2"/>
    </font>
  </fonts>
  <fills count="18">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rgb="FF000000"/>
      </patternFill>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B2B2B2"/>
        <bgColor indexed="64"/>
      </patternFill>
    </fill>
    <fill>
      <patternFill patternType="solid">
        <fgColor theme="2" tint="-9.9978637043366805E-2"/>
        <bgColor indexed="64"/>
      </patternFill>
    </fill>
    <fill>
      <patternFill patternType="solid">
        <fgColor indexed="9"/>
        <bgColor indexed="64"/>
      </patternFill>
    </fill>
    <fill>
      <patternFill patternType="solid">
        <fgColor theme="5" tint="0.79998168889431442"/>
        <bgColor indexed="64"/>
      </patternFill>
    </fill>
  </fills>
  <borders count="5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8">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44" fontId="1" fillId="0" borderId="0" applyFont="0" applyFill="0" applyBorder="0" applyAlignment="0" applyProtection="0"/>
    <xf numFmtId="9" fontId="1" fillId="0" borderId="0" applyFont="0" applyFill="0" applyBorder="0" applyAlignment="0" applyProtection="0"/>
  </cellStyleXfs>
  <cellXfs count="291">
    <xf numFmtId="0" fontId="0" fillId="0" borderId="0" xfId="0"/>
    <xf numFmtId="0" fontId="4" fillId="0" borderId="0" xfId="0" applyFont="1"/>
    <xf numFmtId="0" fontId="12" fillId="0" borderId="0" xfId="0" applyFont="1"/>
    <xf numFmtId="0" fontId="4" fillId="0" borderId="0" xfId="1" applyFont="1">
      <alignment horizontal="left" vertical="center"/>
    </xf>
    <xf numFmtId="0" fontId="2" fillId="0" borderId="2" xfId="4" applyFill="1" applyAlignment="1" applyProtection="1">
      <alignment horizontal="left" vertical="center" shrinkToFit="1"/>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6" xfId="8" applyFont="1" applyFill="1" applyBorder="1" applyAlignment="1">
      <alignment vertical="center" wrapText="1"/>
    </xf>
    <xf numFmtId="0" fontId="7" fillId="7" borderId="26" xfId="8" applyFont="1" applyFill="1" applyBorder="1" applyAlignment="1">
      <alignment horizontal="center"/>
    </xf>
    <xf numFmtId="0" fontId="7" fillId="7" borderId="26"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165" fontId="0" fillId="0" borderId="0" xfId="0" applyNumberFormat="1"/>
    <xf numFmtId="0" fontId="24" fillId="0" borderId="0" xfId="0" applyFont="1" applyAlignment="1">
      <alignment wrapText="1"/>
    </xf>
    <xf numFmtId="165" fontId="0" fillId="0" borderId="0" xfId="0" applyNumberFormat="1" applyAlignment="1">
      <alignment wrapText="1"/>
    </xf>
    <xf numFmtId="165" fontId="0" fillId="9" borderId="0" xfId="0" applyNumberFormat="1" applyFill="1"/>
    <xf numFmtId="0" fontId="0" fillId="0" borderId="0" xfId="0" applyAlignment="1">
      <alignment horizontal="left" vertical="top" wrapText="1"/>
    </xf>
    <xf numFmtId="0" fontId="26" fillId="0" borderId="0" xfId="0" applyFont="1" applyAlignment="1">
      <alignment horizontal="left" vertical="top" wrapText="1"/>
    </xf>
    <xf numFmtId="0" fontId="29" fillId="0" borderId="0" xfId="0" applyFont="1"/>
    <xf numFmtId="0" fontId="2" fillId="0" borderId="29" xfId="4" applyNumberFormat="1" applyFill="1" applyBorder="1" applyAlignment="1" applyProtection="1">
      <alignment horizontal="right" vertical="center" shrinkToFit="1"/>
    </xf>
    <xf numFmtId="0" fontId="3" fillId="0" borderId="17" xfId="1" applyFont="1" applyBorder="1">
      <alignment horizontal="left" vertical="center"/>
    </xf>
    <xf numFmtId="0" fontId="3" fillId="0" borderId="14" xfId="1" applyFont="1" applyBorder="1">
      <alignment horizontal="left" vertical="center"/>
    </xf>
    <xf numFmtId="0" fontId="3" fillId="0" borderId="18" xfId="1" applyFont="1" applyBorder="1">
      <alignment horizontal="left" vertical="center"/>
    </xf>
    <xf numFmtId="0" fontId="2" fillId="0" borderId="17" xfId="12"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left" vertical="center"/>
    </xf>
    <xf numFmtId="0" fontId="3" fillId="0" borderId="16" xfId="0" applyFont="1" applyBorder="1" applyAlignment="1">
      <alignment horizontal="left" vertical="center"/>
    </xf>
    <xf numFmtId="0" fontId="2" fillId="0" borderId="27" xfId="3" applyFill="1" applyBorder="1" applyAlignment="1">
      <alignment horizontal="left" vertical="center"/>
    </xf>
    <xf numFmtId="0" fontId="2" fillId="0" borderId="8" xfId="3" applyFill="1" applyBorder="1" applyAlignment="1">
      <alignment horizontal="left" vertical="center"/>
    </xf>
    <xf numFmtId="0" fontId="2" fillId="0" borderId="17" xfId="12" applyFill="1" applyBorder="1" applyAlignment="1">
      <alignment horizontal="centerContinuous" vertical="center" shrinkToFit="1"/>
    </xf>
    <xf numFmtId="0" fontId="33" fillId="0" borderId="0" xfId="0" applyFont="1" applyAlignment="1">
      <alignment vertical="center"/>
    </xf>
    <xf numFmtId="0" fontId="5" fillId="0" borderId="0" xfId="7" applyAlignment="1">
      <alignment vertical="center"/>
    </xf>
    <xf numFmtId="49" fontId="34" fillId="0" borderId="0" xfId="0" applyNumberFormat="1" applyFont="1" applyAlignment="1" applyProtection="1">
      <alignment horizontal="center" vertical="center"/>
      <protection locked="0"/>
    </xf>
    <xf numFmtId="0" fontId="15" fillId="11" borderId="17" xfId="13" applyFont="1" applyFill="1" applyBorder="1" applyAlignment="1">
      <alignment horizontal="left" vertical="center"/>
    </xf>
    <xf numFmtId="0" fontId="15" fillId="11" borderId="14" xfId="13" applyFont="1" applyFill="1" applyBorder="1" applyAlignment="1">
      <alignment horizontal="left" vertical="center"/>
    </xf>
    <xf numFmtId="0" fontId="15" fillId="11" borderId="15" xfId="13" applyFont="1" applyFill="1" applyBorder="1" applyAlignment="1">
      <alignment horizontal="left" vertical="center"/>
    </xf>
    <xf numFmtId="0" fontId="3" fillId="12" borderId="39" xfId="0" applyFont="1" applyFill="1" applyBorder="1" applyAlignment="1">
      <alignment horizontal="center" wrapText="1"/>
    </xf>
    <xf numFmtId="49" fontId="2" fillId="0" borderId="2" xfId="0" applyNumberFormat="1" applyFont="1" applyBorder="1" applyAlignment="1">
      <alignment horizontal="left" wrapText="1"/>
    </xf>
    <xf numFmtId="49" fontId="2" fillId="0" borderId="40" xfId="0" applyNumberFormat="1" applyFont="1" applyBorder="1" applyAlignment="1">
      <alignment horizontal="center" wrapText="1"/>
    </xf>
    <xf numFmtId="0" fontId="2" fillId="0" borderId="40" xfId="0" applyFont="1" applyBorder="1" applyAlignment="1">
      <alignment horizontal="center" wrapText="1"/>
    </xf>
    <xf numFmtId="49" fontId="2" fillId="0" borderId="2" xfId="0" applyNumberFormat="1" applyFont="1" applyBorder="1" applyAlignment="1">
      <alignment horizontal="center"/>
    </xf>
    <xf numFmtId="167" fontId="2" fillId="0" borderId="40" xfId="0" applyNumberFormat="1" applyFont="1" applyBorder="1" applyAlignment="1">
      <alignment vertical="top" wrapText="1"/>
    </xf>
    <xf numFmtId="49" fontId="2" fillId="0" borderId="2" xfId="0" applyNumberFormat="1" applyFont="1" applyBorder="1" applyAlignment="1">
      <alignment horizontal="center" wrapText="1"/>
    </xf>
    <xf numFmtId="165" fontId="2" fillId="0" borderId="2" xfId="0" applyNumberFormat="1" applyFont="1" applyBorder="1" applyAlignment="1">
      <alignment horizontal="center"/>
    </xf>
    <xf numFmtId="168" fontId="2" fillId="0" borderId="2" xfId="17" applyNumberFormat="1" applyFont="1" applyBorder="1" applyAlignment="1">
      <alignment horizontal="center"/>
    </xf>
    <xf numFmtId="165" fontId="3" fillId="13" borderId="2" xfId="0" applyNumberFormat="1" applyFont="1" applyFill="1" applyBorder="1" applyAlignment="1">
      <alignment horizontal="center"/>
    </xf>
    <xf numFmtId="0" fontId="2" fillId="0" borderId="2" xfId="0" applyFont="1" applyBorder="1" applyAlignment="1">
      <alignment horizontal="center" wrapText="1"/>
    </xf>
    <xf numFmtId="165" fontId="3" fillId="0" borderId="2" xfId="0" applyNumberFormat="1" applyFont="1" applyBorder="1" applyAlignment="1">
      <alignment horizontal="center"/>
    </xf>
    <xf numFmtId="9" fontId="2" fillId="0" borderId="2" xfId="17" applyFont="1" applyFill="1" applyBorder="1" applyAlignment="1">
      <alignment horizontal="center"/>
    </xf>
    <xf numFmtId="0" fontId="3" fillId="12" borderId="41" xfId="0" applyFont="1" applyFill="1" applyBorder="1" applyAlignment="1">
      <alignment horizontal="center" wrapText="1"/>
    </xf>
    <xf numFmtId="167" fontId="2" fillId="0" borderId="2" xfId="16" applyNumberFormat="1" applyFont="1" applyBorder="1"/>
    <xf numFmtId="165" fontId="0" fillId="7" borderId="0" xfId="0" applyNumberFormat="1" applyFill="1"/>
    <xf numFmtId="167" fontId="2" fillId="0" borderId="26" xfId="16" applyNumberFormat="1" applyFont="1" applyFill="1" applyBorder="1"/>
    <xf numFmtId="0" fontId="2" fillId="0" borderId="15" xfId="12" applyFill="1" applyBorder="1" applyAlignment="1">
      <alignment horizontal="left" vertical="center"/>
    </xf>
    <xf numFmtId="0" fontId="2" fillId="2" borderId="13" xfId="4" applyBorder="1" applyAlignment="1">
      <alignment horizontal="left" vertical="center" shrinkToFit="1"/>
      <protection locked="0"/>
    </xf>
    <xf numFmtId="0" fontId="2" fillId="2" borderId="14" xfId="4" applyBorder="1" applyAlignment="1">
      <alignment horizontal="left" vertical="center" shrinkToFit="1"/>
      <protection locked="0"/>
    </xf>
    <xf numFmtId="0" fontId="2" fillId="2" borderId="15" xfId="4" applyBorder="1" applyAlignment="1">
      <alignment horizontal="left" vertical="center" shrinkToFit="1"/>
      <protection locked="0"/>
    </xf>
    <xf numFmtId="0" fontId="2" fillId="0" borderId="14" xfId="12" applyFill="1" applyBorder="1" applyAlignment="1">
      <alignment horizontal="left" vertical="center"/>
    </xf>
    <xf numFmtId="49" fontId="2" fillId="0" borderId="2" xfId="0" applyNumberFormat="1" applyFont="1" applyFill="1" applyBorder="1" applyAlignment="1">
      <alignment horizontal="left" wrapText="1"/>
    </xf>
    <xf numFmtId="0" fontId="0" fillId="0" borderId="0" xfId="0" applyFill="1" applyAlignment="1">
      <alignment horizontal="left" vertical="top" wrapText="1"/>
    </xf>
    <xf numFmtId="0" fontId="0" fillId="0" borderId="0" xfId="0" applyFill="1"/>
    <xf numFmtId="49" fontId="31" fillId="0" borderId="0" xfId="0" applyNumberFormat="1" applyFont="1" applyAlignment="1" applyProtection="1">
      <alignment horizontal="center" vertical="center"/>
      <protection locked="0"/>
    </xf>
    <xf numFmtId="0" fontId="10" fillId="0" borderId="0" xfId="0" applyFont="1" applyAlignment="1">
      <alignment horizontal="center" vertical="center"/>
    </xf>
    <xf numFmtId="0" fontId="31" fillId="0" borderId="0" xfId="0" applyFont="1" applyAlignment="1">
      <alignment horizontal="center" vertical="top" wrapText="1"/>
    </xf>
    <xf numFmtId="165" fontId="13" fillId="7" borderId="31" xfId="0" applyNumberFormat="1" applyFont="1" applyFill="1" applyBorder="1" applyAlignment="1">
      <alignment horizontal="center" vertical="top"/>
    </xf>
    <xf numFmtId="165" fontId="13" fillId="7" borderId="37" xfId="0" applyNumberFormat="1" applyFont="1" applyFill="1" applyBorder="1" applyAlignment="1">
      <alignment horizontal="center" vertical="top"/>
    </xf>
    <xf numFmtId="165" fontId="13" fillId="7" borderId="38" xfId="0" applyNumberFormat="1" applyFont="1" applyFill="1" applyBorder="1" applyAlignment="1">
      <alignment horizontal="center" vertical="top"/>
    </xf>
    <xf numFmtId="167" fontId="14" fillId="15" borderId="40" xfId="16" applyNumberFormat="1" applyFont="1" applyFill="1" applyBorder="1" applyAlignment="1">
      <alignment horizontal="left" vertical="center" wrapText="1"/>
    </xf>
    <xf numFmtId="0" fontId="43" fillId="15" borderId="42" xfId="13" applyFont="1" applyFill="1" applyBorder="1" applyAlignment="1">
      <alignment horizontal="center" vertical="center" wrapText="1"/>
    </xf>
    <xf numFmtId="0" fontId="43" fillId="15" borderId="43" xfId="13" applyFont="1" applyFill="1" applyBorder="1" applyAlignment="1">
      <alignment horizontal="center" vertical="center" wrapText="1"/>
    </xf>
    <xf numFmtId="0" fontId="2" fillId="2" borderId="2" xfId="4" applyAlignment="1">
      <alignment horizontal="center" vertical="center" wrapText="1"/>
      <protection locked="0"/>
    </xf>
    <xf numFmtId="0" fontId="2" fillId="2" borderId="24" xfId="4" applyBorder="1" applyAlignment="1">
      <alignment horizontal="center" vertical="center" wrapText="1"/>
      <protection locked="0"/>
    </xf>
    <xf numFmtId="0" fontId="14" fillId="5" borderId="17" xfId="0" quotePrefix="1" applyFont="1" applyFill="1" applyBorder="1" applyAlignment="1">
      <alignment horizontal="left" vertical="center" wrapText="1"/>
    </xf>
    <xf numFmtId="0" fontId="14" fillId="5" borderId="14"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4" fillId="5" borderId="13" xfId="0" quotePrefix="1" applyFont="1" applyFill="1" applyBorder="1" applyAlignment="1">
      <alignment horizontal="left" vertical="center"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46" fillId="17" borderId="13" xfId="7" applyFont="1" applyFill="1" applyBorder="1" applyAlignment="1" applyProtection="1">
      <alignment horizontal="left" vertical="center" wrapText="1"/>
    </xf>
    <xf numFmtId="0" fontId="5" fillId="17" borderId="14" xfId="7" applyFill="1" applyBorder="1" applyAlignment="1" applyProtection="1">
      <alignment horizontal="left" vertical="center" wrapText="1"/>
    </xf>
    <xf numFmtId="0" fontId="5" fillId="17" borderId="15" xfId="7" applyFill="1" applyBorder="1" applyAlignment="1" applyProtection="1">
      <alignment horizontal="left" vertical="center" wrapText="1"/>
    </xf>
    <xf numFmtId="0" fontId="3" fillId="6" borderId="31" xfId="13" applyFont="1" applyFill="1" applyBorder="1">
      <alignment horizontal="center" vertical="center"/>
    </xf>
    <xf numFmtId="0" fontId="3" fillId="6" borderId="37" xfId="13" applyFont="1" applyFill="1" applyBorder="1">
      <alignment horizontal="center" vertical="center"/>
    </xf>
    <xf numFmtId="0" fontId="3" fillId="6" borderId="38" xfId="13" applyFont="1" applyFill="1" applyBorder="1">
      <alignment horizontal="center" vertical="center"/>
    </xf>
    <xf numFmtId="0" fontId="2" fillId="2" borderId="12" xfId="4" applyBorder="1" applyAlignment="1">
      <alignment horizontal="center" vertical="center" wrapText="1"/>
      <protection locked="0"/>
    </xf>
    <xf numFmtId="0" fontId="2" fillId="2" borderId="23" xfId="4" applyBorder="1" applyAlignment="1">
      <alignment horizontal="center" vertical="center" wrapText="1"/>
      <protection locked="0"/>
    </xf>
    <xf numFmtId="0" fontId="3" fillId="6" borderId="45" xfId="13" applyFont="1" applyFill="1" applyBorder="1">
      <alignment horizontal="center" vertical="center"/>
    </xf>
    <xf numFmtId="0" fontId="3" fillId="6" borderId="35" xfId="13" applyFont="1" applyFill="1" applyBorder="1">
      <alignment horizontal="center" vertical="center"/>
    </xf>
    <xf numFmtId="0" fontId="3" fillId="6" borderId="36" xfId="13" applyFont="1" applyFill="1" applyBorder="1">
      <alignment horizontal="center" vertical="center"/>
    </xf>
    <xf numFmtId="0" fontId="2" fillId="0" borderId="17" xfId="12" applyFill="1" applyBorder="1" applyAlignment="1">
      <alignment horizontal="center" vertical="center" shrinkToFit="1"/>
    </xf>
    <xf numFmtId="0" fontId="2" fillId="0" borderId="15" xfId="12" applyFill="1" applyBorder="1" applyAlignment="1">
      <alignment horizontal="center" vertical="center" shrinkToFit="1"/>
    </xf>
    <xf numFmtId="0" fontId="2" fillId="0" borderId="13" xfId="12" applyFill="1" applyBorder="1" applyAlignment="1">
      <alignment horizontal="center" vertical="center" shrinkToFit="1"/>
    </xf>
    <xf numFmtId="0" fontId="2" fillId="0" borderId="14" xfId="12" applyFill="1" applyBorder="1" applyAlignment="1">
      <alignment horizontal="center" vertical="center" shrinkToFit="1"/>
    </xf>
    <xf numFmtId="0" fontId="14" fillId="5" borderId="22" xfId="0" quotePrefix="1" applyFont="1" applyFill="1" applyBorder="1" applyAlignment="1">
      <alignment horizontal="left" vertical="center" wrapText="1"/>
    </xf>
    <xf numFmtId="0" fontId="14" fillId="5" borderId="6"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2" xfId="0" quotePrefix="1" applyFont="1" applyFill="1" applyBorder="1" applyAlignment="1">
      <alignment horizontal="left" vertical="center" wrapText="1"/>
    </xf>
    <xf numFmtId="0" fontId="15" fillId="5" borderId="12" xfId="0" quotePrefix="1" applyFont="1" applyFill="1" applyBorder="1" applyAlignment="1">
      <alignment horizontal="left" vertical="center" wrapText="1"/>
    </xf>
    <xf numFmtId="0" fontId="15" fillId="5" borderId="6"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2" fillId="0" borderId="12" xfId="0" applyFont="1" applyBorder="1" applyAlignment="1">
      <alignment horizontal="right" vertical="center"/>
    </xf>
    <xf numFmtId="0" fontId="2" fillId="0" borderId="6" xfId="0" applyFont="1" applyBorder="1" applyAlignment="1">
      <alignment horizontal="right" vertical="center"/>
    </xf>
    <xf numFmtId="0" fontId="2" fillId="0" borderId="16" xfId="0" applyFont="1" applyBorder="1" applyAlignment="1">
      <alignment horizontal="right" vertical="center"/>
    </xf>
    <xf numFmtId="0" fontId="2" fillId="0" borderId="13" xfId="12" applyFill="1" applyBorder="1" applyAlignment="1">
      <alignment horizontal="left" vertical="center"/>
    </xf>
    <xf numFmtId="0" fontId="2" fillId="0" borderId="15" xfId="12" applyFill="1" applyBorder="1" applyAlignment="1">
      <alignment horizontal="left" vertical="center"/>
    </xf>
    <xf numFmtId="0" fontId="15" fillId="0" borderId="0" xfId="8" applyFont="1" applyAlignment="1">
      <alignment horizontal="left" vertical="center" wrapText="1"/>
    </xf>
    <xf numFmtId="0" fontId="15" fillId="0" borderId="11" xfId="8" applyFont="1" applyBorder="1" applyAlignment="1">
      <alignment horizontal="left" vertical="center" wrapText="1"/>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11" xfId="8" applyFont="1" applyBorder="1" applyAlignment="1">
      <alignment horizontal="center" vertical="center" wrapText="1"/>
    </xf>
    <xf numFmtId="0" fontId="3" fillId="11" borderId="19" xfId="13" applyFont="1" applyFill="1" applyBorder="1">
      <alignment horizontal="center" vertical="center"/>
    </xf>
    <xf numFmtId="0" fontId="3" fillId="11" borderId="20" xfId="13" applyFont="1" applyFill="1" applyBorder="1">
      <alignment horizontal="center" vertical="center"/>
    </xf>
    <xf numFmtId="0" fontId="3" fillId="11" borderId="21" xfId="13" applyFont="1" applyFill="1" applyBorder="1">
      <alignment horizontal="center" vertical="center"/>
    </xf>
    <xf numFmtId="0" fontId="30" fillId="7" borderId="25" xfId="8" applyFont="1" applyFill="1" applyBorder="1" applyAlignment="1">
      <alignment horizontal="left" vertical="top" wrapText="1"/>
    </xf>
    <xf numFmtId="0" fontId="14" fillId="7" borderId="3" xfId="8" applyFont="1" applyFill="1" applyBorder="1" applyAlignment="1">
      <alignment horizontal="left" vertical="top" wrapText="1"/>
    </xf>
    <xf numFmtId="0" fontId="14" fillId="7" borderId="10" xfId="8" applyFont="1" applyFill="1" applyBorder="1" applyAlignment="1">
      <alignment horizontal="left" vertical="top" wrapText="1"/>
    </xf>
    <xf numFmtId="167" fontId="14" fillId="2" borderId="2" xfId="16" applyNumberFormat="1" applyFont="1" applyFill="1" applyBorder="1" applyAlignment="1">
      <alignment horizontal="left" vertical="center" wrapText="1"/>
    </xf>
    <xf numFmtId="167" fontId="14" fillId="2" borderId="13" xfId="16" applyNumberFormat="1" applyFont="1" applyFill="1" applyBorder="1" applyAlignment="1">
      <alignment horizontal="left" vertical="center" wrapText="1"/>
    </xf>
    <xf numFmtId="167" fontId="14" fillId="11" borderId="2" xfId="16" applyNumberFormat="1" applyFont="1" applyFill="1" applyBorder="1" applyAlignment="1">
      <alignment horizontal="left" vertical="center" wrapText="1"/>
    </xf>
    <xf numFmtId="0" fontId="14" fillId="11" borderId="31" xfId="13" applyFont="1" applyFill="1" applyBorder="1" applyAlignment="1">
      <alignment horizontal="center" vertical="center" wrapText="1"/>
    </xf>
    <xf numFmtId="0" fontId="14" fillId="11" borderId="37" xfId="13" applyFont="1" applyFill="1" applyBorder="1" applyAlignment="1">
      <alignment horizontal="center" vertical="center" wrapText="1"/>
    </xf>
    <xf numFmtId="0" fontId="15" fillId="11" borderId="22" xfId="13" applyFont="1" applyFill="1" applyBorder="1" applyAlignment="1">
      <alignment horizontal="left" vertical="center" wrapText="1"/>
    </xf>
    <xf numFmtId="0" fontId="15" fillId="11" borderId="6" xfId="13" applyFont="1" applyFill="1" applyBorder="1" applyAlignment="1">
      <alignment horizontal="left" vertical="center" wrapText="1"/>
    </xf>
    <xf numFmtId="0" fontId="15" fillId="11" borderId="16" xfId="13" applyFont="1" applyFill="1" applyBorder="1" applyAlignment="1">
      <alignment horizontal="left" vertical="center" wrapText="1"/>
    </xf>
    <xf numFmtId="0" fontId="15" fillId="11" borderId="17" xfId="13" applyFont="1" applyFill="1" applyBorder="1" applyAlignment="1">
      <alignment horizontal="left" vertical="center" wrapText="1"/>
    </xf>
    <xf numFmtId="0" fontId="15" fillId="11" borderId="14" xfId="13" applyFont="1" applyFill="1" applyBorder="1" applyAlignment="1">
      <alignment horizontal="left" vertical="center" wrapText="1"/>
    </xf>
    <xf numFmtId="0" fontId="15" fillId="11" borderId="15" xfId="13" applyFont="1" applyFill="1" applyBorder="1" applyAlignment="1">
      <alignment horizontal="left" vertical="center" wrapText="1"/>
    </xf>
    <xf numFmtId="0" fontId="14" fillId="11" borderId="17" xfId="13" applyFont="1" applyFill="1" applyBorder="1" applyAlignment="1">
      <alignment horizontal="left" vertical="center" wrapText="1"/>
    </xf>
    <xf numFmtId="0" fontId="14" fillId="11" borderId="14" xfId="13" applyFont="1" applyFill="1" applyBorder="1" applyAlignment="1">
      <alignment horizontal="left" vertical="center" wrapText="1"/>
    </xf>
    <xf numFmtId="0" fontId="14" fillId="11" borderId="15" xfId="13" applyFont="1" applyFill="1" applyBorder="1" applyAlignment="1">
      <alignment horizontal="left" vertical="center" wrapText="1"/>
    </xf>
    <xf numFmtId="0" fontId="14" fillId="11" borderId="51" xfId="13" applyFont="1" applyFill="1" applyBorder="1" applyAlignment="1">
      <alignment horizontal="center" vertical="center" wrapText="1"/>
    </xf>
    <xf numFmtId="0" fontId="14" fillId="11" borderId="49" xfId="13" applyFont="1" applyFill="1" applyBorder="1" applyAlignment="1">
      <alignment horizontal="center" vertical="center" wrapText="1"/>
    </xf>
    <xf numFmtId="0" fontId="14" fillId="11" borderId="50" xfId="13" applyFont="1" applyFill="1" applyBorder="1" applyAlignment="1">
      <alignment horizontal="center" vertical="center" wrapText="1"/>
    </xf>
    <xf numFmtId="167" fontId="14" fillId="2" borderId="40" xfId="16" applyNumberFormat="1" applyFont="1" applyFill="1" applyBorder="1" applyAlignment="1">
      <alignment horizontal="left" vertical="center" wrapText="1"/>
    </xf>
    <xf numFmtId="167" fontId="14" fillId="2" borderId="12" xfId="16" applyNumberFormat="1" applyFont="1" applyFill="1" applyBorder="1" applyAlignment="1">
      <alignment horizontal="left" vertical="center" wrapText="1"/>
    </xf>
    <xf numFmtId="0" fontId="14" fillId="11" borderId="48" xfId="13" applyFont="1" applyFill="1" applyBorder="1" applyAlignment="1">
      <alignment horizontal="center" vertical="center" wrapText="1"/>
    </xf>
    <xf numFmtId="0" fontId="15" fillId="14" borderId="1" xfId="13" applyFont="1" applyFill="1" applyBorder="1" applyAlignment="1">
      <alignment horizontal="center" vertical="center" wrapText="1"/>
    </xf>
    <xf numFmtId="0" fontId="15" fillId="14" borderId="0" xfId="13" applyFont="1" applyFill="1" applyBorder="1" applyAlignment="1">
      <alignment horizontal="center" vertical="center" wrapText="1"/>
    </xf>
    <xf numFmtId="0" fontId="15" fillId="14" borderId="35" xfId="13" applyFont="1" applyFill="1" applyBorder="1" applyAlignment="1">
      <alignment horizontal="center" vertical="center" wrapText="1"/>
    </xf>
    <xf numFmtId="0" fontId="15" fillId="14" borderId="36" xfId="13" applyFont="1" applyFill="1" applyBorder="1" applyAlignment="1">
      <alignment horizontal="center" vertical="center" wrapText="1"/>
    </xf>
    <xf numFmtId="0" fontId="15" fillId="14" borderId="11" xfId="13" applyFont="1" applyFill="1" applyBorder="1" applyAlignment="1">
      <alignment horizontal="center" vertical="center" wrapText="1"/>
    </xf>
    <xf numFmtId="0" fontId="15" fillId="14" borderId="46" xfId="13" applyFont="1" applyFill="1" applyBorder="1" applyAlignment="1">
      <alignment horizontal="center" vertical="center" wrapText="1"/>
    </xf>
    <xf numFmtId="0" fontId="15" fillId="14" borderId="42" xfId="13" applyFont="1" applyFill="1" applyBorder="1" applyAlignment="1">
      <alignment horizontal="center" vertical="center" wrapText="1"/>
    </xf>
    <xf numFmtId="0" fontId="15" fillId="14" borderId="47" xfId="13" applyFont="1" applyFill="1" applyBorder="1" applyAlignment="1">
      <alignment horizontal="center" vertical="center" wrapText="1"/>
    </xf>
    <xf numFmtId="0" fontId="15" fillId="14" borderId="37" xfId="13" applyFont="1" applyFill="1" applyBorder="1" applyAlignment="1">
      <alignment horizontal="center" vertical="center" wrapText="1"/>
    </xf>
    <xf numFmtId="0" fontId="15" fillId="14" borderId="38" xfId="13" applyFont="1" applyFill="1" applyBorder="1" applyAlignment="1">
      <alignment horizontal="center" vertical="center" wrapText="1"/>
    </xf>
    <xf numFmtId="0" fontId="2" fillId="2" borderId="14" xfId="12" applyFill="1" applyBorder="1" applyAlignment="1" applyProtection="1">
      <alignment horizontal="left" vertical="center" shrinkToFit="1"/>
      <protection locked="0"/>
    </xf>
    <xf numFmtId="0" fontId="2" fillId="2" borderId="15" xfId="12" applyFill="1" applyBorder="1" applyAlignment="1" applyProtection="1">
      <alignment horizontal="left" vertical="center" shrinkToFit="1"/>
      <protection locked="0"/>
    </xf>
    <xf numFmtId="0" fontId="2" fillId="0" borderId="2" xfId="12" applyFill="1" applyAlignment="1">
      <alignment horizontal="left" vertical="center" shrinkToFit="1"/>
    </xf>
    <xf numFmtId="0" fontId="30" fillId="0" borderId="17"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45" fillId="10" borderId="13" xfId="0" applyFont="1" applyFill="1" applyBorder="1" applyAlignment="1">
      <alignment horizontal="left" vertical="center" wrapText="1"/>
    </xf>
    <xf numFmtId="0" fontId="30" fillId="10" borderId="14" xfId="0" applyFont="1" applyFill="1" applyBorder="1" applyAlignment="1">
      <alignment horizontal="left" vertical="center" wrapText="1"/>
    </xf>
    <xf numFmtId="0" fontId="30" fillId="10" borderId="15" xfId="0" applyFont="1" applyFill="1" applyBorder="1" applyAlignment="1">
      <alignment horizontal="left" vertical="center" wrapText="1"/>
    </xf>
    <xf numFmtId="0" fontId="2" fillId="2" borderId="13" xfId="12" applyFill="1" applyBorder="1" applyAlignment="1" applyProtection="1">
      <alignment horizontal="left" vertical="center"/>
      <protection locked="0"/>
    </xf>
    <xf numFmtId="0" fontId="2" fillId="2" borderId="14" xfId="12" applyFill="1" applyBorder="1" applyAlignment="1" applyProtection="1">
      <alignment horizontal="left" vertical="center"/>
      <protection locked="0"/>
    </xf>
    <xf numFmtId="0" fontId="2" fillId="2" borderId="15" xfId="12" applyFill="1" applyBorder="1" applyAlignment="1" applyProtection="1">
      <alignment horizontal="left" vertical="center"/>
      <protection locked="0"/>
    </xf>
    <xf numFmtId="0" fontId="2" fillId="2" borderId="13" xfId="1" applyFill="1" applyBorder="1" applyProtection="1">
      <alignment horizontal="left" vertical="center"/>
      <protection locked="0"/>
    </xf>
    <xf numFmtId="0" fontId="2" fillId="2" borderId="14" xfId="1" applyFill="1" applyBorder="1" applyProtection="1">
      <alignment horizontal="left" vertical="center"/>
      <protection locked="0"/>
    </xf>
    <xf numFmtId="0" fontId="2" fillId="2" borderId="15" xfId="1" applyFill="1" applyBorder="1" applyProtection="1">
      <alignment horizontal="left" vertical="center"/>
      <protection locked="0"/>
    </xf>
    <xf numFmtId="0" fontId="2" fillId="2" borderId="13" xfId="4" applyBorder="1" applyAlignment="1">
      <alignment horizontal="left" vertical="center" shrinkToFit="1"/>
      <protection locked="0"/>
    </xf>
    <xf numFmtId="0" fontId="2" fillId="2" borderId="14" xfId="4" applyBorder="1" applyAlignment="1">
      <alignment horizontal="left" vertical="center" shrinkToFit="1"/>
      <protection locked="0"/>
    </xf>
    <xf numFmtId="0" fontId="2" fillId="2" borderId="15" xfId="4" applyBorder="1" applyAlignment="1">
      <alignment horizontal="left" vertical="center" shrinkToFit="1"/>
      <protection locked="0"/>
    </xf>
    <xf numFmtId="0" fontId="2" fillId="0" borderId="13" xfId="4" applyFill="1" applyBorder="1" applyAlignment="1" applyProtection="1">
      <alignment horizontal="left" vertical="center" shrinkToFit="1"/>
    </xf>
    <xf numFmtId="0" fontId="2" fillId="0" borderId="15" xfId="4" applyFill="1" applyBorder="1" applyAlignment="1" applyProtection="1">
      <alignment horizontal="left" vertical="center" shrinkToFit="1"/>
    </xf>
    <xf numFmtId="0" fontId="2" fillId="2" borderId="18" xfId="4" applyBorder="1" applyAlignment="1">
      <alignment horizontal="left" vertical="center" shrinkToFit="1"/>
      <protection locked="0"/>
    </xf>
    <xf numFmtId="0" fontId="2" fillId="0" borderId="14" xfId="12" applyFill="1" applyBorder="1" applyAlignment="1">
      <alignment horizontal="left" vertical="center"/>
    </xf>
    <xf numFmtId="0" fontId="15" fillId="0" borderId="25"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0" borderId="29" xfId="4" applyNumberFormat="1" applyFill="1" applyBorder="1" applyAlignment="1" applyProtection="1">
      <alignment horizontal="left" vertical="center" shrinkToFit="1"/>
    </xf>
    <xf numFmtId="0" fontId="2" fillId="2" borderId="29" xfId="4" applyNumberFormat="1" applyBorder="1" applyAlignment="1">
      <alignment horizontal="left" vertical="center" shrinkToFit="1"/>
      <protection locked="0"/>
    </xf>
    <xf numFmtId="0" fontId="2" fillId="0" borderId="8" xfId="4" applyNumberFormat="1" applyFill="1" applyBorder="1" applyAlignment="1" applyProtection="1">
      <alignment horizontal="left" vertical="center" shrinkToFit="1"/>
    </xf>
    <xf numFmtId="0" fontId="2" fillId="0" borderId="28" xfId="4" applyNumberFormat="1" applyFill="1" applyBorder="1" applyAlignment="1" applyProtection="1">
      <alignment horizontal="left" vertical="center" shrinkToFit="1"/>
    </xf>
    <xf numFmtId="0" fontId="15" fillId="0" borderId="17" xfId="8" applyFont="1" applyBorder="1" applyAlignment="1">
      <alignment horizontal="left" vertical="center"/>
    </xf>
    <xf numFmtId="0" fontId="15" fillId="0" borderId="14" xfId="8" applyFont="1" applyBorder="1" applyAlignment="1">
      <alignment horizontal="left" vertical="center"/>
    </xf>
    <xf numFmtId="0" fontId="15" fillId="0" borderId="15" xfId="8" applyFont="1" applyBorder="1" applyAlignment="1">
      <alignment horizontal="left" vertical="center"/>
    </xf>
    <xf numFmtId="0" fontId="2" fillId="2" borderId="7" xfId="1" applyFill="1" applyBorder="1" applyAlignment="1" applyProtection="1">
      <alignment horizontal="center" vertical="center" shrinkToFit="1"/>
      <protection locked="0"/>
    </xf>
    <xf numFmtId="0" fontId="2" fillId="2" borderId="8" xfId="1" applyFill="1" applyBorder="1" applyAlignment="1" applyProtection="1">
      <alignment horizontal="center" vertical="center" shrinkToFit="1"/>
      <protection locked="0"/>
    </xf>
    <xf numFmtId="0" fontId="2" fillId="2" borderId="28" xfId="1" applyFill="1" applyBorder="1" applyAlignment="1" applyProtection="1">
      <alignment horizontal="center" vertical="center" shrinkToFit="1"/>
      <protection locked="0"/>
    </xf>
    <xf numFmtId="0" fontId="15" fillId="0" borderId="13" xfId="8" applyFont="1" applyBorder="1" applyAlignment="1">
      <alignment horizontal="left" vertical="top"/>
    </xf>
    <xf numFmtId="0" fontId="15" fillId="0" borderId="14" xfId="8" applyFont="1" applyBorder="1" applyAlignment="1">
      <alignment horizontal="left" vertical="top"/>
    </xf>
    <xf numFmtId="0" fontId="15" fillId="0" borderId="15" xfId="8" applyFont="1" applyBorder="1" applyAlignment="1">
      <alignment horizontal="left" vertical="top"/>
    </xf>
    <xf numFmtId="0" fontId="25" fillId="8" borderId="5" xfId="0" applyFont="1" applyFill="1" applyBorder="1" applyAlignment="1">
      <alignment horizontal="center" vertical="top"/>
    </xf>
    <xf numFmtId="0" fontId="25" fillId="8" borderId="32" xfId="0" applyFont="1" applyFill="1" applyBorder="1" applyAlignment="1">
      <alignment horizontal="center" vertical="top"/>
    </xf>
    <xf numFmtId="0" fontId="25" fillId="8" borderId="33" xfId="0" applyFont="1" applyFill="1" applyBorder="1" applyAlignment="1">
      <alignment horizontal="center" vertical="top"/>
    </xf>
    <xf numFmtId="0" fontId="23" fillId="7" borderId="33" xfId="0" applyFont="1" applyFill="1" applyBorder="1" applyAlignment="1">
      <alignment horizontal="center" vertical="center"/>
    </xf>
    <xf numFmtId="0" fontId="23" fillId="7" borderId="34" xfId="0" applyFont="1" applyFill="1" applyBorder="1" applyAlignment="1">
      <alignment horizontal="center" vertical="center"/>
    </xf>
    <xf numFmtId="0" fontId="3" fillId="6" borderId="19" xfId="13" applyFont="1" applyFill="1" applyBorder="1">
      <alignment horizontal="center" vertical="center"/>
    </xf>
    <xf numFmtId="0" fontId="3" fillId="6" borderId="20" xfId="13" applyFont="1" applyFill="1" applyBorder="1">
      <alignment horizontal="center" vertical="center"/>
    </xf>
    <xf numFmtId="0" fontId="3" fillId="6" borderId="21" xfId="13" applyFont="1" applyFill="1" applyBorder="1">
      <alignment horizontal="center" vertical="center"/>
    </xf>
    <xf numFmtId="0" fontId="13" fillId="7" borderId="25" xfId="0" applyFont="1" applyFill="1" applyBorder="1" applyAlignment="1">
      <alignment horizontal="right" vertical="top"/>
    </xf>
    <xf numFmtId="0" fontId="13" fillId="7" borderId="3" xfId="0" applyFont="1" applyFill="1" applyBorder="1" applyAlignment="1">
      <alignment horizontal="right" vertical="top"/>
    </xf>
    <xf numFmtId="0" fontId="3" fillId="0" borderId="22" xfId="1" applyFont="1" applyBorder="1">
      <alignment horizontal="left" vertical="center"/>
    </xf>
    <xf numFmtId="0" fontId="3" fillId="0" borderId="6" xfId="1" applyFont="1" applyBorder="1">
      <alignment horizontal="left" vertical="center"/>
    </xf>
    <xf numFmtId="0" fontId="3" fillId="2" borderId="12"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2" fillId="0" borderId="13" xfId="12" applyFill="1" applyBorder="1" applyAlignment="1">
      <alignment horizontal="left" vertical="center" shrinkToFit="1"/>
    </xf>
    <xf numFmtId="0" fontId="2" fillId="0" borderId="15" xfId="12" applyFill="1" applyBorder="1" applyAlignment="1">
      <alignment horizontal="left" vertical="center" shrinkToFit="1"/>
    </xf>
    <xf numFmtId="0" fontId="15" fillId="0" borderId="31" xfId="8" applyFont="1" applyBorder="1" applyAlignment="1">
      <alignment horizontal="left" vertical="top" wrapText="1"/>
    </xf>
    <xf numFmtId="0" fontId="15" fillId="0" borderId="37" xfId="8" applyFont="1" applyBorder="1" applyAlignment="1">
      <alignment horizontal="left" vertical="top" wrapText="1"/>
    </xf>
    <xf numFmtId="0" fontId="15" fillId="0" borderId="38" xfId="8" applyFont="1" applyBorder="1" applyAlignment="1">
      <alignment horizontal="left" vertical="top" wrapText="1"/>
    </xf>
    <xf numFmtId="0" fontId="14" fillId="0" borderId="4" xfId="8" applyFont="1" applyBorder="1" applyAlignment="1">
      <alignment horizontal="left" vertical="center" wrapText="1"/>
    </xf>
    <xf numFmtId="0" fontId="14" fillId="0" borderId="2" xfId="8" applyFont="1" applyBorder="1" applyAlignment="1">
      <alignment horizontal="left" vertical="center" wrapText="1"/>
    </xf>
    <xf numFmtId="0" fontId="2" fillId="2" borderId="13" xfId="1" applyFill="1" applyBorder="1" applyAlignment="1" applyProtection="1">
      <alignment horizontal="left" vertical="center" shrinkToFit="1"/>
      <protection locked="0"/>
    </xf>
    <xf numFmtId="0" fontId="2" fillId="2" borderId="14" xfId="1"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3" fillId="6" borderId="19" xfId="13" applyFont="1" applyFill="1" applyBorder="1" applyAlignment="1">
      <alignment horizontal="center" vertical="center"/>
    </xf>
    <xf numFmtId="0" fontId="3" fillId="6" borderId="20" xfId="13" applyFont="1" applyFill="1" applyBorder="1" applyAlignment="1">
      <alignment horizontal="center" vertical="center"/>
    </xf>
    <xf numFmtId="0" fontId="3" fillId="6" borderId="21" xfId="13" applyFont="1" applyFill="1" applyBorder="1" applyAlignment="1">
      <alignment horizontal="center" vertical="center"/>
    </xf>
    <xf numFmtId="0" fontId="2" fillId="0" borderId="17" xfId="12" applyFill="1" applyBorder="1" applyAlignment="1">
      <alignment horizontal="left" vertical="center" shrinkToFit="1"/>
    </xf>
    <xf numFmtId="0" fontId="2" fillId="2" borderId="13" xfId="12" applyFill="1" applyBorder="1" applyAlignment="1" applyProtection="1">
      <alignment horizontal="left" vertical="center" shrinkToFit="1"/>
      <protection locked="0"/>
    </xf>
    <xf numFmtId="0" fontId="2" fillId="0" borderId="14" xfId="12" applyFill="1" applyBorder="1" applyAlignment="1">
      <alignment horizontal="left" vertical="center" shrinkToFit="1"/>
    </xf>
    <xf numFmtId="0" fontId="15" fillId="16" borderId="44" xfId="0" applyFont="1" applyFill="1" applyBorder="1" applyAlignment="1">
      <alignment horizontal="left" vertical="center" wrapText="1"/>
    </xf>
    <xf numFmtId="0" fontId="15" fillId="16" borderId="29" xfId="0" applyFont="1" applyFill="1" applyBorder="1" applyAlignment="1">
      <alignment horizontal="left" vertical="center" wrapText="1"/>
    </xf>
    <xf numFmtId="0" fontId="15" fillId="16" borderId="30"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4" fillId="0" borderId="25" xfId="8" applyFont="1" applyBorder="1" applyAlignment="1">
      <alignment horizontal="left" vertical="center" wrapText="1"/>
    </xf>
    <xf numFmtId="0" fontId="14" fillId="0" borderId="3" xfId="8" applyFont="1" applyBorder="1" applyAlignment="1">
      <alignment horizontal="left" vertical="center" wrapText="1"/>
    </xf>
    <xf numFmtId="0" fontId="14" fillId="0" borderId="10" xfId="8" applyFont="1" applyBorder="1" applyAlignment="1">
      <alignment horizontal="left" vertical="center" wrapText="1"/>
    </xf>
    <xf numFmtId="0" fontId="15" fillId="0" borderId="1" xfId="8" applyFont="1" applyBorder="1" applyAlignment="1">
      <alignment horizontal="left" vertical="center" wrapText="1"/>
    </xf>
    <xf numFmtId="0" fontId="5" fillId="7" borderId="1" xfId="7" applyFill="1" applyBorder="1" applyAlignment="1">
      <alignment horizontal="center" vertical="center"/>
    </xf>
    <xf numFmtId="0" fontId="42" fillId="7" borderId="0" xfId="7" applyFont="1" applyFill="1" applyAlignment="1">
      <alignment horizontal="center" vertical="center"/>
    </xf>
    <xf numFmtId="0" fontId="42" fillId="7" borderId="11" xfId="7" applyFont="1" applyFill="1" applyBorder="1" applyAlignment="1">
      <alignment horizontal="center" vertical="center"/>
    </xf>
    <xf numFmtId="166" fontId="27"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0" xfId="0" applyNumberFormat="1" applyFont="1" applyAlignment="1">
      <alignment horizontal="center" vertical="center" wrapText="1"/>
    </xf>
    <xf numFmtId="166" fontId="8" fillId="0" borderId="11" xfId="0" applyNumberFormat="1" applyFont="1" applyBorder="1" applyAlignment="1">
      <alignment horizontal="center" vertical="center" wrapText="1"/>
    </xf>
    <xf numFmtId="0" fontId="3" fillId="6" borderId="6" xfId="13" applyFont="1" applyFill="1" applyBorder="1">
      <alignment horizontal="center" vertical="center"/>
    </xf>
    <xf numFmtId="0" fontId="15" fillId="0" borderId="27" xfId="8" applyFont="1" applyBorder="1" applyAlignment="1" applyProtection="1">
      <alignment horizontal="left" vertical="center" wrapText="1"/>
      <protection locked="0"/>
    </xf>
    <xf numFmtId="0" fontId="15" fillId="0" borderId="8" xfId="8" applyFont="1" applyBorder="1" applyAlignment="1" applyProtection="1">
      <alignment horizontal="left" vertical="center" wrapText="1"/>
      <protection locked="0"/>
    </xf>
    <xf numFmtId="0" fontId="15" fillId="0" borderId="9" xfId="8" applyFont="1" applyBorder="1" applyAlignment="1" applyProtection="1">
      <alignment horizontal="left" vertical="center" wrapText="1"/>
      <protection locked="0"/>
    </xf>
    <xf numFmtId="0" fontId="15" fillId="0" borderId="27" xfId="8" applyFont="1" applyBorder="1" applyAlignment="1" applyProtection="1">
      <alignment horizontal="left" vertical="top" wrapText="1"/>
      <protection locked="0"/>
    </xf>
    <xf numFmtId="0" fontId="15" fillId="0" borderId="8" xfId="8" applyFont="1" applyBorder="1" applyAlignment="1" applyProtection="1">
      <alignment horizontal="left" vertical="top" wrapText="1"/>
      <protection locked="0"/>
    </xf>
    <xf numFmtId="0" fontId="15" fillId="0" borderId="28" xfId="8" applyFont="1" applyBorder="1" applyAlignment="1" applyProtection="1">
      <alignment horizontal="left" vertical="top" wrapText="1"/>
      <protection locked="0"/>
    </xf>
    <xf numFmtId="0" fontId="14" fillId="2" borderId="7" xfId="8" applyFont="1" applyFill="1" applyBorder="1" applyAlignment="1" applyProtection="1">
      <alignment horizontal="center" vertical="center" wrapText="1"/>
      <protection locked="0"/>
    </xf>
    <xf numFmtId="0" fontId="14" fillId="2" borderId="9" xfId="8" applyFont="1" applyFill="1" applyBorder="1" applyAlignment="1" applyProtection="1">
      <alignment horizontal="center" vertical="center" wrapText="1"/>
      <protection locked="0"/>
    </xf>
    <xf numFmtId="0" fontId="15" fillId="7" borderId="17" xfId="13" applyFont="1" applyFill="1" applyBorder="1" applyAlignment="1">
      <alignment horizontal="left" vertical="center" wrapText="1"/>
    </xf>
    <xf numFmtId="0" fontId="0" fillId="7" borderId="14" xfId="0" applyFill="1" applyBorder="1" applyAlignment="1">
      <alignment horizontal="left" vertical="center"/>
    </xf>
    <xf numFmtId="0" fontId="0" fillId="0" borderId="18" xfId="0" applyBorder="1" applyAlignment="1">
      <alignment vertical="center"/>
    </xf>
    <xf numFmtId="0" fontId="2" fillId="2" borderId="30" xfId="4" applyNumberFormat="1" applyBorder="1" applyAlignment="1">
      <alignment horizontal="left" vertical="center" shrinkToFit="1"/>
      <protection locked="0"/>
    </xf>
    <xf numFmtId="0" fontId="15" fillId="2" borderId="17" xfId="8" applyFont="1" applyFill="1" applyBorder="1" applyAlignment="1" applyProtection="1">
      <alignment horizontal="center" vertical="center" wrapText="1"/>
      <protection locked="0"/>
    </xf>
    <xf numFmtId="0" fontId="15" fillId="2" borderId="14"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15" fillId="2" borderId="13" xfId="8" applyFont="1" applyFill="1" applyBorder="1" applyAlignment="1" applyProtection="1">
      <alignment horizontal="center" vertical="center" wrapText="1"/>
      <protection locked="0"/>
    </xf>
    <xf numFmtId="0" fontId="7" fillId="2" borderId="13" xfId="8" applyFont="1" applyFill="1" applyBorder="1" applyAlignment="1" applyProtection="1">
      <alignment horizontal="center" vertical="center"/>
      <protection locked="0"/>
    </xf>
    <xf numFmtId="0" fontId="7" fillId="2" borderId="14"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4" xfId="8" applyNumberFormat="1" applyFont="1" applyFill="1" applyBorder="1" applyAlignment="1" applyProtection="1">
      <alignment horizontal="center" vertical="center"/>
      <protection locked="0"/>
    </xf>
    <xf numFmtId="0" fontId="2" fillId="2" borderId="13" xfId="4" applyBorder="1" applyAlignment="1">
      <alignment horizontal="center" vertical="center" shrinkToFit="1"/>
      <protection locked="0"/>
    </xf>
    <xf numFmtId="0" fontId="2" fillId="2" borderId="7" xfId="4" applyBorder="1" applyAlignment="1">
      <alignment horizontal="center" vertical="center" shrinkToFit="1"/>
      <protection locked="0"/>
    </xf>
    <xf numFmtId="0" fontId="2" fillId="2" borderId="8" xfId="4" applyBorder="1" applyAlignment="1">
      <alignment horizontal="center" vertical="center" shrinkToFit="1"/>
      <protection locked="0"/>
    </xf>
    <xf numFmtId="0" fontId="2" fillId="2" borderId="28" xfId="4" applyBorder="1" applyAlignment="1">
      <alignment horizontal="center" vertical="center" shrinkToFit="1"/>
      <protection locked="0"/>
    </xf>
    <xf numFmtId="0" fontId="2" fillId="2" borderId="13" xfId="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2" fillId="2" borderId="14" xfId="1" applyFill="1" applyBorder="1" applyAlignment="1" applyProtection="1">
      <alignment horizontal="center" vertical="center" shrinkToFit="1"/>
      <protection locked="0"/>
    </xf>
    <xf numFmtId="0" fontId="2" fillId="2" borderId="15" xfId="1" applyFill="1" applyBorder="1" applyAlignment="1" applyProtection="1">
      <alignment horizontal="center" vertical="center" shrinkToFit="1"/>
      <protection locked="0"/>
    </xf>
    <xf numFmtId="0" fontId="2" fillId="2" borderId="14" xfId="4" applyBorder="1" applyAlignment="1">
      <alignment horizontal="center" vertical="center" shrinkToFit="1"/>
      <protection locked="0"/>
    </xf>
    <xf numFmtId="0" fontId="2" fillId="2" borderId="15" xfId="4" applyBorder="1" applyAlignment="1">
      <alignment horizontal="center" vertical="center" shrinkToFit="1"/>
      <protection locked="0"/>
    </xf>
    <xf numFmtId="0" fontId="15" fillId="2" borderId="13" xfId="8" applyFont="1" applyFill="1" applyBorder="1" applyAlignment="1" applyProtection="1">
      <alignment horizontal="left" vertical="top"/>
      <protection locked="0"/>
    </xf>
    <xf numFmtId="0" fontId="15" fillId="2" borderId="14" xfId="8" applyFont="1" applyFill="1" applyBorder="1" applyAlignment="1" applyProtection="1">
      <alignment horizontal="left" vertical="top"/>
      <protection locked="0"/>
    </xf>
    <xf numFmtId="0" fontId="15" fillId="2" borderId="15" xfId="8" applyFont="1" applyFill="1" applyBorder="1" applyAlignment="1" applyProtection="1">
      <alignment horizontal="left" vertical="top"/>
      <protection locked="0"/>
    </xf>
    <xf numFmtId="0" fontId="15" fillId="2" borderId="7" xfId="8" applyFont="1" applyFill="1" applyBorder="1" applyAlignment="1" applyProtection="1">
      <alignment horizontal="left" vertical="top"/>
      <protection locked="0"/>
    </xf>
    <xf numFmtId="0" fontId="15" fillId="2" borderId="8" xfId="8" applyFont="1" applyFill="1" applyBorder="1" applyAlignment="1" applyProtection="1">
      <alignment horizontal="left" vertical="top"/>
      <protection locked="0"/>
    </xf>
    <xf numFmtId="0" fontId="2" fillId="2" borderId="7" xfId="1" applyFill="1" applyBorder="1" applyAlignment="1" applyProtection="1">
      <alignment horizontal="left" vertical="top" shrinkToFit="1"/>
      <protection locked="0"/>
    </xf>
    <xf numFmtId="0" fontId="2" fillId="2" borderId="8" xfId="1" applyFill="1" applyBorder="1" applyAlignment="1" applyProtection="1">
      <alignment horizontal="left" vertical="top" shrinkToFit="1"/>
      <protection locked="0"/>
    </xf>
    <xf numFmtId="0" fontId="2" fillId="2" borderId="28" xfId="1" applyFill="1" applyBorder="1" applyAlignment="1" applyProtection="1">
      <alignment horizontal="left" vertical="top" shrinkToFit="1"/>
      <protection locked="0"/>
    </xf>
    <xf numFmtId="0" fontId="2" fillId="2" borderId="13" xfId="12" applyFill="1" applyBorder="1" applyAlignment="1" applyProtection="1">
      <alignment horizontal="left" vertical="top"/>
      <protection locked="0"/>
    </xf>
    <xf numFmtId="0" fontId="2" fillId="2" borderId="14" xfId="12" applyFill="1" applyBorder="1" applyAlignment="1" applyProtection="1">
      <alignment horizontal="left" vertical="top"/>
      <protection locked="0"/>
    </xf>
    <xf numFmtId="0" fontId="2" fillId="2" borderId="15" xfId="12" applyFill="1" applyBorder="1" applyAlignment="1" applyProtection="1">
      <alignment horizontal="left" vertical="top"/>
      <protection locked="0"/>
    </xf>
    <xf numFmtId="0" fontId="2" fillId="2" borderId="13" xfId="12" applyFill="1" applyBorder="1" applyAlignment="1" applyProtection="1">
      <alignment horizontal="left" vertical="top" shrinkToFit="1"/>
      <protection locked="0"/>
    </xf>
    <xf numFmtId="0" fontId="2" fillId="2" borderId="14" xfId="12" applyFill="1" applyBorder="1" applyAlignment="1" applyProtection="1">
      <alignment horizontal="left" vertical="top" shrinkToFit="1"/>
      <protection locked="0"/>
    </xf>
    <xf numFmtId="0" fontId="2" fillId="2" borderId="15" xfId="12" applyFill="1" applyBorder="1" applyAlignment="1" applyProtection="1">
      <alignment horizontal="left" vertical="top" shrinkToFit="1"/>
      <protection locked="0"/>
    </xf>
  </cellXfs>
  <cellStyles count="18">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6" builtinId="4"/>
    <cellStyle name="Heading 4 2" xfId="13" xr:uid="{00000000-0005-0000-0000-000007000000}"/>
    <cellStyle name="Hyperlink" xfId="7" builtinId="8"/>
    <cellStyle name="Hyperlink 2" xfId="14" xr:uid="{00000000-0005-0000-0000-000009000000}"/>
    <cellStyle name="Normal" xfId="0" builtinId="0"/>
    <cellStyle name="Normal 10" xfId="11" xr:uid="{00000000-0005-0000-0000-00000B000000}"/>
    <cellStyle name="Normal 2" xfId="15" xr:uid="{00000000-0005-0000-0000-00000C000000}"/>
    <cellStyle name="Normal 2 2" xfId="8" xr:uid="{00000000-0005-0000-0000-00000D000000}"/>
    <cellStyle name="Normal 3" xfId="1" xr:uid="{00000000-0005-0000-0000-00000E000000}"/>
    <cellStyle name="Normal 3 2 2" xfId="6" xr:uid="{00000000-0005-0000-0000-00000F000000}"/>
    <cellStyle name="Percent" xfId="17" builtinId="5"/>
  </cellStyles>
  <dxfs count="5">
    <dxf>
      <fill>
        <patternFill patternType="solid">
          <fgColor auto="1"/>
          <bgColor theme="9" tint="0.59996337778862885"/>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s>
  <tableStyles count="0" defaultTableStyle="TableStyleMedium2" defaultPivotStyle="PivotStyleLight16"/>
  <colors>
    <mruColors>
      <color rgb="FF0000FF"/>
      <color rgb="FFFFFFCC"/>
      <color rgb="FFB2B2B2"/>
      <color rgb="FFFFA99B"/>
      <color rgb="FFFF7C80"/>
      <color rgb="FFFFDDD5"/>
      <color rgb="FFFEC4B4"/>
      <color rgb="FFCC66FF"/>
      <color rgb="FFBB50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387291</xdr:colOff>
      <xdr:row>3</xdr:row>
      <xdr:rowOff>97695</xdr:rowOff>
    </xdr:from>
    <xdr:to>
      <xdr:col>7</xdr:col>
      <xdr:colOff>307054</xdr:colOff>
      <xdr:row>14</xdr:row>
      <xdr:rowOff>78318</xdr:rowOff>
    </xdr:to>
    <xdr:pic>
      <xdr:nvPicPr>
        <xdr:cNvPr id="3" name="Picture 2" descr="color hcd">
          <a:extLst>
            <a:ext uri="{FF2B5EF4-FFF2-40B4-BE49-F238E27FC236}">
              <a16:creationId xmlns:a16="http://schemas.microsoft.com/office/drawing/2014/main" id="{9ECD3456-8EDF-4C9A-9F87-E399E3BACF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7836" y="651877"/>
          <a:ext cx="2044127" cy="201262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iscal.ca.gov/wp-content/uploads/2019/08/GovtTINForm_000.pdf" TargetMode="External"/><Relationship Id="rId7" Type="http://schemas.openxmlformats.org/officeDocument/2006/relationships/comments" Target="../comments1.xml"/><Relationship Id="rId2" Type="http://schemas.openxmlformats.org/officeDocument/2006/relationships/hyperlink" Target="mailto:PetAssistanceSupport@hcd.ca.gov" TargetMode="External"/><Relationship Id="rId1" Type="http://schemas.openxmlformats.org/officeDocument/2006/relationships/hyperlink" Target="mailto:PetAssistanceSupport@hcd.ca.gov"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documents.dgs.ca.gov/dgs/fmc/pdf/std20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D5BB-98DC-4700-B7E6-4F1C225C1949}">
  <sheetPr>
    <tabColor theme="4" tint="0.59999389629810485"/>
  </sheetPr>
  <dimension ref="A1:S38"/>
  <sheetViews>
    <sheetView showGridLines="0" topLeftCell="A19" zoomScale="78" zoomScaleNormal="78" zoomScaleSheetLayoutView="96" workbookViewId="0">
      <selection activeCell="N32" sqref="N32"/>
    </sheetView>
  </sheetViews>
  <sheetFormatPr defaultRowHeight="14.5" x14ac:dyDescent="0.35"/>
  <cols>
    <col min="1" max="1" width="4.81640625" customWidth="1"/>
    <col min="5" max="5" width="12.81640625" bestFit="1" customWidth="1"/>
  </cols>
  <sheetData>
    <row r="1" spans="1:10" x14ac:dyDescent="0.35">
      <c r="A1" s="70" t="s">
        <v>252</v>
      </c>
      <c r="B1" s="70"/>
      <c r="C1" s="70"/>
      <c r="D1" s="70"/>
      <c r="E1" s="70"/>
      <c r="F1" s="70"/>
      <c r="G1" s="70"/>
      <c r="H1" s="70"/>
      <c r="I1" s="70"/>
      <c r="J1" s="70"/>
    </row>
    <row r="2" spans="1:10" x14ac:dyDescent="0.35">
      <c r="A2" s="70"/>
      <c r="B2" s="70"/>
      <c r="C2" s="70"/>
      <c r="D2" s="70"/>
      <c r="E2" s="70"/>
      <c r="F2" s="70"/>
      <c r="G2" s="70"/>
      <c r="H2" s="70"/>
      <c r="I2" s="70"/>
      <c r="J2" s="70"/>
    </row>
    <row r="3" spans="1:10" x14ac:dyDescent="0.35">
      <c r="A3" s="70"/>
      <c r="B3" s="70"/>
      <c r="C3" s="70"/>
      <c r="D3" s="70"/>
      <c r="E3" s="70"/>
      <c r="F3" s="70"/>
      <c r="G3" s="70"/>
      <c r="H3" s="70"/>
      <c r="I3" s="70"/>
      <c r="J3" s="70"/>
    </row>
    <row r="4" spans="1:10" x14ac:dyDescent="0.35">
      <c r="A4" s="70"/>
      <c r="B4" s="70"/>
      <c r="C4" s="70"/>
      <c r="D4" s="70"/>
      <c r="E4" s="70"/>
      <c r="F4" s="70"/>
      <c r="G4" s="70"/>
      <c r="H4" s="70"/>
      <c r="I4" s="70"/>
      <c r="J4" s="70"/>
    </row>
    <row r="5" spans="1:10" x14ac:dyDescent="0.35">
      <c r="A5" s="70"/>
      <c r="B5" s="70"/>
      <c r="C5" s="70"/>
      <c r="D5" s="70"/>
      <c r="E5" s="70"/>
      <c r="F5" s="70"/>
      <c r="G5" s="70"/>
      <c r="H5" s="70"/>
      <c r="I5" s="70"/>
      <c r="J5" s="70"/>
    </row>
    <row r="6" spans="1:10" x14ac:dyDescent="0.35">
      <c r="A6" s="70"/>
      <c r="B6" s="70"/>
      <c r="C6" s="70"/>
      <c r="D6" s="70"/>
      <c r="E6" s="70"/>
      <c r="F6" s="70"/>
      <c r="G6" s="70"/>
      <c r="H6" s="70"/>
      <c r="I6" s="70"/>
      <c r="J6" s="70"/>
    </row>
    <row r="7" spans="1:10" x14ac:dyDescent="0.35">
      <c r="A7" s="70"/>
      <c r="B7" s="70"/>
      <c r="C7" s="70"/>
      <c r="D7" s="70"/>
      <c r="E7" s="70"/>
      <c r="F7" s="70"/>
      <c r="G7" s="70"/>
      <c r="H7" s="70"/>
      <c r="I7" s="70"/>
      <c r="J7" s="70"/>
    </row>
    <row r="8" spans="1:10" x14ac:dyDescent="0.35">
      <c r="A8" s="70"/>
      <c r="B8" s="70"/>
      <c r="C8" s="70"/>
      <c r="D8" s="70"/>
      <c r="E8" s="70"/>
      <c r="F8" s="70"/>
      <c r="G8" s="70"/>
      <c r="H8" s="70"/>
      <c r="I8" s="70"/>
      <c r="J8" s="70"/>
    </row>
    <row r="9" spans="1:10" x14ac:dyDescent="0.35">
      <c r="A9" s="70"/>
      <c r="B9" s="70"/>
      <c r="C9" s="70"/>
      <c r="D9" s="70"/>
      <c r="E9" s="70"/>
      <c r="F9" s="70"/>
      <c r="G9" s="70"/>
      <c r="H9" s="70"/>
      <c r="I9" s="70"/>
      <c r="J9" s="70"/>
    </row>
    <row r="10" spans="1:10" x14ac:dyDescent="0.35">
      <c r="A10" s="70"/>
      <c r="B10" s="70"/>
      <c r="C10" s="70"/>
      <c r="D10" s="70"/>
      <c r="E10" s="70"/>
      <c r="F10" s="70"/>
      <c r="G10" s="70"/>
      <c r="H10" s="70"/>
      <c r="I10" s="70"/>
      <c r="J10" s="70"/>
    </row>
    <row r="11" spans="1:10" x14ac:dyDescent="0.35">
      <c r="A11" s="70"/>
      <c r="B11" s="70"/>
      <c r="C11" s="70"/>
      <c r="D11" s="70"/>
      <c r="E11" s="70"/>
      <c r="F11" s="70"/>
      <c r="G11" s="70"/>
      <c r="H11" s="70"/>
      <c r="I11" s="70"/>
      <c r="J11" s="70"/>
    </row>
    <row r="12" spans="1:10" x14ac:dyDescent="0.35">
      <c r="A12" s="70"/>
      <c r="B12" s="70"/>
      <c r="C12" s="70"/>
      <c r="D12" s="70"/>
      <c r="E12" s="70"/>
      <c r="F12" s="70"/>
      <c r="G12" s="70"/>
      <c r="H12" s="70"/>
      <c r="I12" s="70"/>
      <c r="J12" s="70"/>
    </row>
    <row r="13" spans="1:10" x14ac:dyDescent="0.35">
      <c r="A13" s="70"/>
      <c r="B13" s="70"/>
      <c r="C13" s="70"/>
      <c r="D13" s="70"/>
      <c r="E13" s="70"/>
      <c r="F13" s="70"/>
      <c r="G13" s="70"/>
      <c r="H13" s="70"/>
      <c r="I13" s="70"/>
      <c r="J13" s="70"/>
    </row>
    <row r="14" spans="1:10" x14ac:dyDescent="0.35">
      <c r="A14" s="70"/>
      <c r="B14" s="70"/>
      <c r="C14" s="70"/>
      <c r="D14" s="70"/>
      <c r="E14" s="70"/>
      <c r="F14" s="70"/>
      <c r="G14" s="70"/>
      <c r="H14" s="70"/>
      <c r="I14" s="70"/>
      <c r="J14" s="70"/>
    </row>
    <row r="15" spans="1:10" x14ac:dyDescent="0.35">
      <c r="A15" s="70"/>
      <c r="B15" s="70"/>
      <c r="C15" s="70"/>
      <c r="D15" s="70"/>
      <c r="E15" s="70"/>
      <c r="F15" s="70"/>
      <c r="G15" s="70"/>
      <c r="H15" s="70"/>
      <c r="I15" s="70"/>
      <c r="J15" s="70"/>
    </row>
    <row r="16" spans="1:10" x14ac:dyDescent="0.35">
      <c r="A16" s="70"/>
      <c r="B16" s="70"/>
      <c r="C16" s="70"/>
      <c r="D16" s="70"/>
      <c r="E16" s="70"/>
      <c r="F16" s="70"/>
      <c r="G16" s="70"/>
      <c r="H16" s="70"/>
      <c r="I16" s="70"/>
      <c r="J16" s="70"/>
    </row>
    <row r="17" spans="1:19" x14ac:dyDescent="0.35">
      <c r="A17" s="70"/>
      <c r="B17" s="70"/>
      <c r="C17" s="70"/>
      <c r="D17" s="70"/>
      <c r="E17" s="70"/>
      <c r="F17" s="70"/>
      <c r="G17" s="70"/>
      <c r="H17" s="70"/>
      <c r="I17" s="70"/>
      <c r="J17" s="70"/>
    </row>
    <row r="18" spans="1:19" x14ac:dyDescent="0.35">
      <c r="A18" s="70"/>
      <c r="B18" s="70"/>
      <c r="C18" s="70"/>
      <c r="D18" s="70"/>
      <c r="E18" s="70"/>
      <c r="F18" s="70"/>
      <c r="G18" s="70"/>
      <c r="H18" s="70"/>
      <c r="I18" s="70"/>
      <c r="J18" s="70"/>
    </row>
    <row r="19" spans="1:19" x14ac:dyDescent="0.35">
      <c r="A19" s="70"/>
      <c r="B19" s="70"/>
      <c r="C19" s="70"/>
      <c r="D19" s="70"/>
      <c r="E19" s="70"/>
      <c r="F19" s="70"/>
      <c r="G19" s="70"/>
      <c r="H19" s="70"/>
      <c r="I19" s="70"/>
      <c r="J19" s="70"/>
      <c r="S19" t="s">
        <v>0</v>
      </c>
    </row>
    <row r="20" spans="1:19" x14ac:dyDescent="0.35">
      <c r="A20" s="70"/>
      <c r="B20" s="70"/>
      <c r="C20" s="70"/>
      <c r="D20" s="70"/>
      <c r="E20" s="70"/>
      <c r="F20" s="70"/>
      <c r="G20" s="70"/>
      <c r="H20" s="70"/>
      <c r="I20" s="70"/>
      <c r="J20" s="70"/>
    </row>
    <row r="21" spans="1:19" x14ac:dyDescent="0.35">
      <c r="A21" s="70"/>
      <c r="B21" s="70"/>
      <c r="C21" s="70"/>
      <c r="D21" s="70"/>
      <c r="E21" s="70"/>
      <c r="F21" s="70"/>
      <c r="G21" s="70"/>
      <c r="H21" s="70"/>
      <c r="I21" s="70"/>
      <c r="J21" s="70"/>
    </row>
    <row r="22" spans="1:19" x14ac:dyDescent="0.35">
      <c r="A22" s="70"/>
      <c r="B22" s="70"/>
      <c r="C22" s="70"/>
      <c r="D22" s="70"/>
      <c r="E22" s="70"/>
      <c r="F22" s="70"/>
      <c r="G22" s="70"/>
      <c r="H22" s="70"/>
      <c r="I22" s="70"/>
      <c r="J22" s="70"/>
    </row>
    <row r="23" spans="1:19" x14ac:dyDescent="0.35">
      <c r="A23" s="70"/>
      <c r="B23" s="70"/>
      <c r="C23" s="70"/>
      <c r="D23" s="70"/>
      <c r="E23" s="70"/>
      <c r="F23" s="70"/>
      <c r="G23" s="70"/>
      <c r="H23" s="70"/>
      <c r="I23" s="70"/>
      <c r="J23" s="70"/>
    </row>
    <row r="24" spans="1:19" x14ac:dyDescent="0.35">
      <c r="A24" s="70"/>
      <c r="B24" s="70"/>
      <c r="C24" s="70"/>
      <c r="D24" s="70"/>
      <c r="E24" s="70"/>
      <c r="F24" s="70"/>
      <c r="G24" s="70"/>
      <c r="H24" s="70"/>
      <c r="I24" s="70"/>
      <c r="J24" s="70"/>
    </row>
    <row r="25" spans="1:19" x14ac:dyDescent="0.35">
      <c r="A25" s="70"/>
      <c r="B25" s="70"/>
      <c r="C25" s="70"/>
      <c r="D25" s="70"/>
      <c r="E25" s="70"/>
      <c r="F25" s="70"/>
      <c r="G25" s="70"/>
      <c r="H25" s="70"/>
      <c r="I25" s="70"/>
      <c r="J25" s="70"/>
    </row>
    <row r="26" spans="1:19" x14ac:dyDescent="0.35">
      <c r="A26" s="70"/>
      <c r="B26" s="70"/>
      <c r="C26" s="70"/>
      <c r="D26" s="70"/>
      <c r="E26" s="70"/>
      <c r="F26" s="70"/>
      <c r="G26" s="70"/>
      <c r="H26" s="70"/>
      <c r="I26" s="70"/>
      <c r="J26" s="70"/>
    </row>
    <row r="27" spans="1:19" ht="59.15" customHeight="1" x14ac:dyDescent="0.35">
      <c r="A27" s="70"/>
      <c r="B27" s="70"/>
      <c r="C27" s="70"/>
      <c r="D27" s="70"/>
      <c r="E27" s="70"/>
      <c r="F27" s="70"/>
      <c r="G27" s="70"/>
      <c r="H27" s="70"/>
      <c r="I27" s="70"/>
      <c r="J27" s="70"/>
    </row>
    <row r="29" spans="1:19" ht="21" x14ac:dyDescent="0.35">
      <c r="E29" s="39"/>
    </row>
    <row r="32" spans="1:19" ht="15.5" x14ac:dyDescent="0.35">
      <c r="A32" s="69" t="s">
        <v>247</v>
      </c>
      <c r="B32" s="69"/>
      <c r="C32" s="69"/>
      <c r="D32" s="69"/>
      <c r="E32" s="69"/>
      <c r="F32" s="69"/>
      <c r="G32" s="69"/>
      <c r="H32" s="69"/>
      <c r="I32" s="69"/>
      <c r="J32" s="69"/>
      <c r="K32" t="s">
        <v>39</v>
      </c>
    </row>
    <row r="33" spans="1:11" ht="14.5" customHeight="1" x14ac:dyDescent="0.35">
      <c r="A33" s="69" t="s">
        <v>248</v>
      </c>
      <c r="B33" s="69"/>
      <c r="C33" s="69"/>
      <c r="D33" s="69"/>
      <c r="E33" s="69"/>
      <c r="F33" s="69"/>
      <c r="G33" s="69"/>
      <c r="H33" s="69"/>
      <c r="I33" s="69"/>
      <c r="J33" s="69"/>
      <c r="K33" s="37"/>
    </row>
    <row r="34" spans="1:11" ht="14.5" customHeight="1" x14ac:dyDescent="0.35">
      <c r="A34" s="69" t="s">
        <v>249</v>
      </c>
      <c r="B34" s="69"/>
      <c r="C34" s="69"/>
      <c r="D34" s="69"/>
      <c r="E34" s="69"/>
      <c r="F34" s="69"/>
      <c r="G34" s="69"/>
      <c r="H34" s="69"/>
      <c r="I34" s="69"/>
      <c r="J34" s="69"/>
      <c r="K34" s="37"/>
    </row>
    <row r="35" spans="1:11" ht="14.5" customHeight="1" x14ac:dyDescent="0.35">
      <c r="A35" s="69" t="s">
        <v>250</v>
      </c>
      <c r="B35" s="69"/>
      <c r="C35" s="69"/>
      <c r="D35" s="69"/>
      <c r="E35" s="69"/>
      <c r="F35" s="69"/>
      <c r="G35" s="69"/>
      <c r="H35" s="69"/>
      <c r="I35" s="69"/>
      <c r="J35" s="69"/>
      <c r="K35" s="38"/>
    </row>
    <row r="36" spans="1:11" ht="14.5" customHeight="1" x14ac:dyDescent="0.35">
      <c r="A36" s="69" t="s">
        <v>251</v>
      </c>
      <c r="B36" s="69"/>
      <c r="C36" s="69"/>
      <c r="D36" s="69"/>
      <c r="E36" s="69"/>
      <c r="F36" s="69"/>
      <c r="G36" s="69"/>
      <c r="H36" s="69"/>
      <c r="I36" s="69"/>
      <c r="J36" s="69"/>
      <c r="K36" s="38"/>
    </row>
    <row r="38" spans="1:11" ht="20" x14ac:dyDescent="0.35">
      <c r="E38" s="68" t="s">
        <v>246</v>
      </c>
    </row>
  </sheetData>
  <sheetProtection algorithmName="SHA-512" hashValue="XNM6Kat8wwZ3RZizXQFKhN47V0zV/yEjMbuhzhaDK3RH03k168LF/bT9ZeMYsG5w0N18LEPkd1FcocWJXScFZA==" saltValue="oQ3G+0FowHiHQu43XpzzMQ==" spinCount="100000" sheet="1" objects="1" scenarios="1"/>
  <mergeCells count="6">
    <mergeCell ref="A36:J36"/>
    <mergeCell ref="A1:J27"/>
    <mergeCell ref="A32:J32"/>
    <mergeCell ref="A33:J33"/>
    <mergeCell ref="A34:J34"/>
    <mergeCell ref="A35:J35"/>
  </mergeCells>
  <phoneticPr fontId="35" type="noConversion"/>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O54"/>
  <sheetViews>
    <sheetView showGridLines="0" tabSelected="1" zoomScaleNormal="100" workbookViewId="0">
      <selection activeCell="AN7" sqref="AN7"/>
    </sheetView>
  </sheetViews>
  <sheetFormatPr defaultColWidth="10.26953125" defaultRowHeight="11.5" x14ac:dyDescent="0.25"/>
  <cols>
    <col min="1" max="11" width="4.1796875" style="1" customWidth="1"/>
    <col min="12" max="12" width="11" style="1" customWidth="1"/>
    <col min="13" max="37" width="4.1796875" style="1" customWidth="1"/>
    <col min="38" max="38" width="15.1796875" style="1" customWidth="1"/>
    <col min="39" max="39" width="13.54296875" style="1" customWidth="1"/>
    <col min="40" max="16384" width="10.26953125" style="1"/>
  </cols>
  <sheetData>
    <row r="1" spans="1:40" customFormat="1" ht="22.5" customHeight="1" x14ac:dyDescent="0.35">
      <c r="A1" s="192" t="s">
        <v>1</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4"/>
      <c r="AJ1" s="195" t="s">
        <v>255</v>
      </c>
      <c r="AK1" s="195"/>
      <c r="AL1" s="196"/>
      <c r="AM1" s="16"/>
    </row>
    <row r="2" spans="1:40" customFormat="1" ht="27.75" customHeight="1" thickBot="1" x14ac:dyDescent="0.4">
      <c r="A2" s="229" t="s">
        <v>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1"/>
      <c r="AN2" s="67"/>
    </row>
    <row r="3" spans="1:40" customFormat="1" ht="18.649999999999999" customHeight="1" thickBot="1" x14ac:dyDescent="0.4">
      <c r="A3" s="200" t="s">
        <v>3</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71">
        <f>IFERROR(VLOOKUP(F10,'PAS Dropdowns'!A3:B38,2,FALSE),"")</f>
        <v>0</v>
      </c>
      <c r="AJ3" s="72"/>
      <c r="AK3" s="72"/>
      <c r="AL3" s="73"/>
      <c r="AM3" s="16"/>
    </row>
    <row r="4" spans="1:40" customFormat="1" ht="44.25" customHeight="1" thickBot="1" x14ac:dyDescent="0.4">
      <c r="A4" s="212" t="s">
        <v>254</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4"/>
      <c r="AM4" s="16"/>
    </row>
    <row r="5" spans="1:40" s="7" customFormat="1" ht="18" customHeight="1" x14ac:dyDescent="0.35">
      <c r="A5" s="197" t="s">
        <v>4</v>
      </c>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9"/>
    </row>
    <row r="6" spans="1:40" customFormat="1" ht="32.5" customHeight="1" x14ac:dyDescent="0.35">
      <c r="A6" s="215" t="s">
        <v>5</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77" t="s">
        <v>6</v>
      </c>
      <c r="AL6" s="78"/>
      <c r="AM6" s="16"/>
    </row>
    <row r="7" spans="1:40" customFormat="1" ht="32.5" customHeight="1" x14ac:dyDescent="0.35">
      <c r="A7" s="215" t="s">
        <v>256</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77" t="s">
        <v>6</v>
      </c>
      <c r="AL7" s="78"/>
      <c r="AM7" s="16"/>
    </row>
    <row r="8" spans="1:40" customFormat="1" ht="59.25" customHeight="1" thickBot="1" x14ac:dyDescent="0.4">
      <c r="A8" s="157" t="s">
        <v>7</v>
      </c>
      <c r="B8" s="158"/>
      <c r="C8" s="158"/>
      <c r="D8" s="158"/>
      <c r="E8" s="158"/>
      <c r="F8" s="158"/>
      <c r="G8" s="158"/>
      <c r="H8" s="158"/>
      <c r="I8" s="158"/>
      <c r="J8" s="158"/>
      <c r="K8" s="158"/>
      <c r="L8" s="159"/>
      <c r="M8" s="160"/>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2"/>
      <c r="AM8" s="16"/>
    </row>
    <row r="9" spans="1:40" s="6" customFormat="1" ht="19.5" customHeight="1" x14ac:dyDescent="0.35">
      <c r="A9" s="220" t="s">
        <v>245</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2"/>
    </row>
    <row r="10" spans="1:40" s="3" customFormat="1" ht="31.5" customHeight="1" x14ac:dyDescent="0.35">
      <c r="A10" s="202" t="s">
        <v>8</v>
      </c>
      <c r="B10" s="203"/>
      <c r="C10" s="203"/>
      <c r="D10" s="203"/>
      <c r="E10" s="203"/>
      <c r="F10" s="204" t="s">
        <v>9</v>
      </c>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6"/>
    </row>
    <row r="11" spans="1:40" s="3" customFormat="1" ht="24" customHeight="1" x14ac:dyDescent="0.35">
      <c r="A11" s="26" t="s">
        <v>10</v>
      </c>
      <c r="B11" s="27"/>
      <c r="C11" s="27"/>
      <c r="D11" s="27"/>
      <c r="E11" s="27"/>
      <c r="F11" s="27"/>
      <c r="G11" s="27"/>
      <c r="H11" s="27"/>
      <c r="I11" s="27"/>
      <c r="J11" s="27"/>
      <c r="K11" s="27"/>
      <c r="L11" s="27"/>
      <c r="M11" s="207"/>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9"/>
    </row>
    <row r="12" spans="1:40" s="3" customFormat="1" ht="17.149999999999999" customHeight="1" x14ac:dyDescent="0.35">
      <c r="A12" s="97" t="s">
        <v>11</v>
      </c>
      <c r="B12" s="98"/>
      <c r="C12" s="224"/>
      <c r="D12" s="154"/>
      <c r="E12" s="154"/>
      <c r="F12" s="154"/>
      <c r="G12" s="154"/>
      <c r="H12" s="154"/>
      <c r="I12" s="154"/>
      <c r="J12" s="154"/>
      <c r="K12" s="154"/>
      <c r="L12" s="154"/>
      <c r="M12" s="154"/>
      <c r="N12" s="154"/>
      <c r="O12" s="154"/>
      <c r="P12" s="154"/>
      <c r="Q12" s="154"/>
      <c r="R12" s="154"/>
      <c r="S12" s="154"/>
      <c r="T12" s="154"/>
      <c r="U12" s="155"/>
      <c r="V12" s="4" t="s">
        <v>12</v>
      </c>
      <c r="W12" s="217"/>
      <c r="X12" s="218"/>
      <c r="Y12" s="218"/>
      <c r="Z12" s="218"/>
      <c r="AA12" s="218"/>
      <c r="AB12" s="219"/>
      <c r="AC12" s="172" t="s">
        <v>13</v>
      </c>
      <c r="AD12" s="173"/>
      <c r="AE12" s="169"/>
      <c r="AF12" s="170"/>
      <c r="AG12" s="171"/>
      <c r="AH12" s="4" t="s">
        <v>14</v>
      </c>
      <c r="AI12" s="169"/>
      <c r="AJ12" s="170"/>
      <c r="AK12" s="170"/>
      <c r="AL12" s="174"/>
    </row>
    <row r="13" spans="1:40" s="3" customFormat="1" ht="17.149999999999999" customHeight="1" x14ac:dyDescent="0.35">
      <c r="A13" s="29" t="s">
        <v>15</v>
      </c>
      <c r="B13" s="64"/>
      <c r="C13" s="64"/>
      <c r="D13" s="60"/>
      <c r="E13" s="285"/>
      <c r="F13" s="286"/>
      <c r="G13" s="286"/>
      <c r="H13" s="286"/>
      <c r="I13" s="286"/>
      <c r="J13" s="286"/>
      <c r="K13" s="286"/>
      <c r="L13" s="286"/>
      <c r="M13" s="287"/>
      <c r="N13" s="4" t="s">
        <v>16</v>
      </c>
      <c r="O13" s="166"/>
      <c r="P13" s="167"/>
      <c r="Q13" s="167"/>
      <c r="R13" s="167"/>
      <c r="S13" s="167"/>
      <c r="T13" s="168"/>
      <c r="U13" s="99" t="s">
        <v>17</v>
      </c>
      <c r="V13" s="100"/>
      <c r="W13" s="100"/>
      <c r="X13" s="98"/>
      <c r="Y13" s="61"/>
      <c r="Z13" s="62"/>
      <c r="AA13" s="62"/>
      <c r="AB13" s="62"/>
      <c r="AC13" s="62"/>
      <c r="AD13" s="62"/>
      <c r="AE13" s="62"/>
      <c r="AF13" s="63"/>
      <c r="AG13" s="99" t="s">
        <v>18</v>
      </c>
      <c r="AH13" s="98"/>
      <c r="AI13" s="169"/>
      <c r="AJ13" s="170"/>
      <c r="AK13" s="170"/>
      <c r="AL13" s="174"/>
    </row>
    <row r="14" spans="1:40" s="3" customFormat="1" ht="17.149999999999999" customHeight="1" x14ac:dyDescent="0.35">
      <c r="A14" s="29" t="s">
        <v>19</v>
      </c>
      <c r="B14" s="64"/>
      <c r="C14" s="64"/>
      <c r="D14" s="60"/>
      <c r="E14" s="285"/>
      <c r="F14" s="286"/>
      <c r="G14" s="286"/>
      <c r="H14" s="286"/>
      <c r="I14" s="286"/>
      <c r="J14" s="286"/>
      <c r="K14" s="286"/>
      <c r="L14" s="286"/>
      <c r="M14" s="287"/>
      <c r="N14" s="4" t="s">
        <v>16</v>
      </c>
      <c r="O14" s="266"/>
      <c r="P14" s="275"/>
      <c r="Q14" s="275"/>
      <c r="R14" s="275"/>
      <c r="S14" s="275"/>
      <c r="T14" s="275"/>
      <c r="U14" s="275"/>
      <c r="V14" s="276"/>
      <c r="W14" s="111" t="s">
        <v>20</v>
      </c>
      <c r="X14" s="112"/>
      <c r="Y14" s="169"/>
      <c r="Z14" s="170"/>
      <c r="AA14" s="170"/>
      <c r="AB14" s="170"/>
      <c r="AC14" s="170"/>
      <c r="AD14" s="170"/>
      <c r="AE14" s="170"/>
      <c r="AF14" s="171"/>
      <c r="AG14" s="210" t="s">
        <v>18</v>
      </c>
      <c r="AH14" s="211"/>
      <c r="AI14" s="169"/>
      <c r="AJ14" s="170"/>
      <c r="AK14" s="170"/>
      <c r="AL14" s="174"/>
    </row>
    <row r="15" spans="1:40" s="5" customFormat="1" ht="17.149999999999999" customHeight="1" x14ac:dyDescent="0.35">
      <c r="A15" s="223" t="s">
        <v>11</v>
      </c>
      <c r="B15" s="211"/>
      <c r="C15" s="288"/>
      <c r="D15" s="289"/>
      <c r="E15" s="289"/>
      <c r="F15" s="289"/>
      <c r="G15" s="289"/>
      <c r="H15" s="289"/>
      <c r="I15" s="289"/>
      <c r="J15" s="289"/>
      <c r="K15" s="289"/>
      <c r="L15" s="289"/>
      <c r="M15" s="289"/>
      <c r="N15" s="289"/>
      <c r="O15" s="289"/>
      <c r="P15" s="289"/>
      <c r="Q15" s="289"/>
      <c r="R15" s="289"/>
      <c r="S15" s="289"/>
      <c r="T15" s="289"/>
      <c r="U15" s="290"/>
      <c r="V15" s="4" t="s">
        <v>12</v>
      </c>
      <c r="W15" s="270"/>
      <c r="X15" s="273"/>
      <c r="Y15" s="273"/>
      <c r="Z15" s="273"/>
      <c r="AA15" s="273"/>
      <c r="AB15" s="274"/>
      <c r="AC15" s="172" t="s">
        <v>13</v>
      </c>
      <c r="AD15" s="173"/>
      <c r="AE15" s="266"/>
      <c r="AF15" s="275"/>
      <c r="AG15" s="276"/>
      <c r="AH15" s="4" t="s">
        <v>14</v>
      </c>
      <c r="AI15" s="169"/>
      <c r="AJ15" s="170"/>
      <c r="AK15" s="170"/>
      <c r="AL15" s="174"/>
    </row>
    <row r="16" spans="1:40" s="2" customFormat="1" ht="17.149999999999999" customHeight="1" x14ac:dyDescent="0.25">
      <c r="A16" s="30" t="s">
        <v>21</v>
      </c>
      <c r="B16" s="31"/>
      <c r="C16" s="31"/>
      <c r="D16" s="32"/>
      <c r="E16" s="32"/>
      <c r="F16" s="32"/>
      <c r="G16" s="32"/>
      <c r="H16" s="33"/>
      <c r="I16" s="271"/>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row>
    <row r="17" spans="1:38" s="2" customFormat="1" ht="17.149999999999999" customHeight="1" x14ac:dyDescent="0.25">
      <c r="A17" s="26" t="s">
        <v>22</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8"/>
    </row>
    <row r="18" spans="1:38" s="3" customFormat="1" ht="17.149999999999999" customHeight="1" x14ac:dyDescent="0.35">
      <c r="A18" s="36" t="s">
        <v>23</v>
      </c>
      <c r="B18" s="36"/>
      <c r="C18" s="36"/>
      <c r="D18" s="169"/>
      <c r="E18" s="170"/>
      <c r="F18" s="170"/>
      <c r="G18" s="170"/>
      <c r="H18" s="170"/>
      <c r="I18" s="170"/>
      <c r="J18" s="170"/>
      <c r="K18" s="170"/>
      <c r="L18" s="170"/>
      <c r="M18" s="171"/>
      <c r="N18" s="111" t="s">
        <v>19</v>
      </c>
      <c r="O18" s="175"/>
      <c r="P18" s="175"/>
      <c r="Q18" s="175"/>
      <c r="R18" s="163"/>
      <c r="S18" s="164"/>
      <c r="T18" s="164"/>
      <c r="U18" s="164"/>
      <c r="V18" s="164"/>
      <c r="W18" s="164"/>
      <c r="X18" s="164"/>
      <c r="Y18" s="165"/>
      <c r="Z18" s="210" t="s">
        <v>24</v>
      </c>
      <c r="AA18" s="225"/>
      <c r="AB18" s="225"/>
      <c r="AC18" s="225"/>
      <c r="AD18" s="170"/>
      <c r="AE18" s="170"/>
      <c r="AF18" s="170"/>
      <c r="AG18" s="170"/>
      <c r="AH18" s="170"/>
      <c r="AI18" s="170"/>
      <c r="AJ18" s="170"/>
      <c r="AK18" s="170"/>
      <c r="AL18" s="174"/>
    </row>
    <row r="19" spans="1:38" s="3" customFormat="1" ht="17.149999999999999" customHeight="1" thickBot="1" x14ac:dyDescent="0.4">
      <c r="A19" s="36" t="s">
        <v>18</v>
      </c>
      <c r="B19" s="36"/>
      <c r="C19" s="267"/>
      <c r="D19" s="268"/>
      <c r="E19" s="268"/>
      <c r="F19" s="268"/>
      <c r="G19" s="269"/>
      <c r="H19" s="156" t="s">
        <v>11</v>
      </c>
      <c r="I19" s="156"/>
      <c r="J19" s="156"/>
      <c r="K19" s="154"/>
      <c r="L19" s="154"/>
      <c r="M19" s="154"/>
      <c r="N19" s="154"/>
      <c r="O19" s="154"/>
      <c r="P19" s="154"/>
      <c r="Q19" s="154"/>
      <c r="R19" s="154"/>
      <c r="S19" s="154"/>
      <c r="T19" s="154"/>
      <c r="U19" s="155"/>
      <c r="V19" s="4" t="s">
        <v>12</v>
      </c>
      <c r="W19" s="186"/>
      <c r="X19" s="187"/>
      <c r="Y19" s="187"/>
      <c r="Z19" s="187"/>
      <c r="AA19" s="187"/>
      <c r="AB19" s="187"/>
      <c r="AC19" s="188"/>
      <c r="AD19" s="172" t="s">
        <v>13</v>
      </c>
      <c r="AE19" s="173"/>
      <c r="AF19" s="169"/>
      <c r="AG19" s="171"/>
      <c r="AH19" s="4" t="s">
        <v>14</v>
      </c>
      <c r="AI19" s="169"/>
      <c r="AJ19" s="170"/>
      <c r="AK19" s="170"/>
      <c r="AL19" s="174"/>
    </row>
    <row r="20" spans="1:38" s="6" customFormat="1" ht="22.5" customHeight="1" thickBot="1" x14ac:dyDescent="0.4">
      <c r="A20" s="89" t="s">
        <v>25</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1"/>
    </row>
    <row r="21" spans="1:38" s="5" customFormat="1" ht="27" customHeight="1" x14ac:dyDescent="0.35">
      <c r="A21" s="101" t="s">
        <v>26</v>
      </c>
      <c r="B21" s="102"/>
      <c r="C21" s="103"/>
      <c r="D21" s="104" t="s">
        <v>27</v>
      </c>
      <c r="E21" s="102"/>
      <c r="F21" s="102"/>
      <c r="G21" s="102"/>
      <c r="H21" s="102"/>
      <c r="I21" s="102"/>
      <c r="J21" s="103"/>
      <c r="K21" s="105" t="s">
        <v>28</v>
      </c>
      <c r="L21" s="106"/>
      <c r="M21" s="106"/>
      <c r="N21" s="106" t="s">
        <v>29</v>
      </c>
      <c r="O21" s="106"/>
      <c r="P21" s="106"/>
      <c r="Q21" s="106"/>
      <c r="R21" s="106"/>
      <c r="S21" s="106"/>
      <c r="T21" s="106"/>
      <c r="U21" s="106"/>
      <c r="V21" s="106"/>
      <c r="W21" s="106"/>
      <c r="X21" s="106"/>
      <c r="Y21" s="106"/>
      <c r="Z21" s="106"/>
      <c r="AA21" s="106"/>
      <c r="AB21" s="106"/>
      <c r="AC21" s="106"/>
      <c r="AD21" s="107"/>
      <c r="AE21" s="108" t="s">
        <v>30</v>
      </c>
      <c r="AF21" s="109"/>
      <c r="AG21" s="109"/>
      <c r="AH21" s="109"/>
      <c r="AI21" s="109"/>
      <c r="AJ21" s="110"/>
      <c r="AK21" s="92"/>
      <c r="AL21" s="93"/>
    </row>
    <row r="22" spans="1:38" s="6" customFormat="1" ht="22.5" customHeight="1" x14ac:dyDescent="0.35">
      <c r="A22" s="79" t="s">
        <v>26</v>
      </c>
      <c r="B22" s="80"/>
      <c r="C22" s="81"/>
      <c r="D22" s="82" t="s">
        <v>31</v>
      </c>
      <c r="E22" s="80"/>
      <c r="F22" s="80"/>
      <c r="G22" s="80"/>
      <c r="H22" s="80"/>
      <c r="I22" s="80"/>
      <c r="J22" s="81"/>
      <c r="K22" s="86" t="s">
        <v>32</v>
      </c>
      <c r="L22" s="87"/>
      <c r="M22" s="87"/>
      <c r="N22" s="87"/>
      <c r="O22" s="87"/>
      <c r="P22" s="87"/>
      <c r="Q22" s="87"/>
      <c r="R22" s="87"/>
      <c r="S22" s="87"/>
      <c r="T22" s="87"/>
      <c r="U22" s="87"/>
      <c r="V22" s="87"/>
      <c r="W22" s="87"/>
      <c r="X22" s="87"/>
      <c r="Y22" s="87"/>
      <c r="Z22" s="87"/>
      <c r="AA22" s="87"/>
      <c r="AB22" s="87"/>
      <c r="AC22" s="87"/>
      <c r="AD22" s="88"/>
      <c r="AE22" s="83" t="s">
        <v>30</v>
      </c>
      <c r="AF22" s="84"/>
      <c r="AG22" s="84"/>
      <c r="AH22" s="84"/>
      <c r="AI22" s="84"/>
      <c r="AJ22" s="85"/>
      <c r="AK22" s="92"/>
      <c r="AL22" s="93"/>
    </row>
    <row r="23" spans="1:38" s="6" customFormat="1" ht="30.75" customHeight="1" thickBot="1" x14ac:dyDescent="0.4">
      <c r="A23" s="79" t="s">
        <v>26</v>
      </c>
      <c r="B23" s="80"/>
      <c r="C23" s="81"/>
      <c r="D23" s="82" t="s">
        <v>33</v>
      </c>
      <c r="E23" s="80"/>
      <c r="F23" s="80"/>
      <c r="G23" s="80"/>
      <c r="H23" s="80"/>
      <c r="I23" s="80"/>
      <c r="J23" s="81"/>
      <c r="K23" s="86" t="s">
        <v>34</v>
      </c>
      <c r="L23" s="87"/>
      <c r="M23" s="87"/>
      <c r="N23" s="87"/>
      <c r="O23" s="87"/>
      <c r="P23" s="87"/>
      <c r="Q23" s="87"/>
      <c r="R23" s="87"/>
      <c r="S23" s="87"/>
      <c r="T23" s="87"/>
      <c r="U23" s="87"/>
      <c r="V23" s="87"/>
      <c r="W23" s="87"/>
      <c r="X23" s="87"/>
      <c r="Y23" s="87"/>
      <c r="Z23" s="87"/>
      <c r="AA23" s="87"/>
      <c r="AB23" s="87"/>
      <c r="AC23" s="87"/>
      <c r="AD23" s="88"/>
      <c r="AE23" s="83" t="s">
        <v>30</v>
      </c>
      <c r="AF23" s="84"/>
      <c r="AG23" s="84"/>
      <c r="AH23" s="84"/>
      <c r="AI23" s="84"/>
      <c r="AJ23" s="85"/>
      <c r="AK23" s="92"/>
      <c r="AL23" s="93"/>
    </row>
    <row r="24" spans="1:38" s="6" customFormat="1" ht="15" customHeight="1" x14ac:dyDescent="0.35">
      <c r="A24" s="197" t="s">
        <v>35</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9"/>
    </row>
    <row r="25" spans="1:38" s="6" customFormat="1" ht="90.75" customHeight="1" thickBot="1" x14ac:dyDescent="0.4">
      <c r="A25" s="254" t="s">
        <v>244</v>
      </c>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6"/>
    </row>
    <row r="26" spans="1:38" s="6" customFormat="1" ht="22.5" customHeight="1" thickBot="1" x14ac:dyDescent="0.4">
      <c r="A26" s="94" t="s">
        <v>36</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6"/>
    </row>
    <row r="27" spans="1:38" s="6" customFormat="1" ht="30" customHeight="1" thickBot="1" x14ac:dyDescent="0.4">
      <c r="A27" s="127" t="s">
        <v>37</v>
      </c>
      <c r="B27" s="128"/>
      <c r="C27" s="128"/>
      <c r="D27" s="128"/>
      <c r="E27" s="128"/>
      <c r="F27" s="128"/>
      <c r="G27" s="128"/>
      <c r="H27" s="128"/>
      <c r="I27" s="128"/>
      <c r="J27" s="128"/>
      <c r="K27" s="128"/>
      <c r="L27" s="128"/>
      <c r="M27" s="128"/>
      <c r="N27" s="128"/>
      <c r="O27" s="128"/>
      <c r="P27" s="138" t="s">
        <v>38</v>
      </c>
      <c r="Q27" s="139"/>
      <c r="R27" s="139"/>
      <c r="S27" s="139"/>
      <c r="T27" s="139"/>
      <c r="U27" s="140"/>
      <c r="V27" s="143" t="s">
        <v>241</v>
      </c>
      <c r="W27" s="139"/>
      <c r="X27" s="139"/>
      <c r="Y27" s="139"/>
      <c r="Z27" s="139"/>
      <c r="AA27" s="140"/>
      <c r="AB27" s="152"/>
      <c r="AC27" s="152"/>
      <c r="AD27" s="152"/>
      <c r="AE27" s="152"/>
      <c r="AF27" s="152"/>
      <c r="AG27" s="152"/>
      <c r="AH27" s="152"/>
      <c r="AI27" s="152"/>
      <c r="AJ27" s="152"/>
      <c r="AK27" s="152"/>
      <c r="AL27" s="153"/>
    </row>
    <row r="28" spans="1:38" s="6" customFormat="1" ht="24" customHeight="1" x14ac:dyDescent="0.35">
      <c r="A28" s="129" t="s">
        <v>40</v>
      </c>
      <c r="B28" s="130"/>
      <c r="C28" s="130"/>
      <c r="D28" s="130"/>
      <c r="E28" s="130"/>
      <c r="F28" s="130"/>
      <c r="G28" s="130"/>
      <c r="H28" s="130"/>
      <c r="I28" s="130"/>
      <c r="J28" s="130"/>
      <c r="K28" s="130"/>
      <c r="L28" s="130"/>
      <c r="M28" s="130"/>
      <c r="N28" s="130"/>
      <c r="O28" s="131"/>
      <c r="P28" s="141">
        <v>0</v>
      </c>
      <c r="Q28" s="141"/>
      <c r="R28" s="141"/>
      <c r="S28" s="141"/>
      <c r="T28" s="141"/>
      <c r="U28" s="142"/>
      <c r="V28" s="144"/>
      <c r="W28" s="145"/>
      <c r="X28" s="145"/>
      <c r="Y28" s="145"/>
      <c r="Z28" s="145"/>
      <c r="AA28" s="145"/>
      <c r="AB28" s="146"/>
      <c r="AC28" s="146"/>
      <c r="AD28" s="146"/>
      <c r="AE28" s="146"/>
      <c r="AF28" s="146"/>
      <c r="AG28" s="146"/>
      <c r="AH28" s="146"/>
      <c r="AI28" s="146"/>
      <c r="AJ28" s="146"/>
      <c r="AK28" s="146"/>
      <c r="AL28" s="147"/>
    </row>
    <row r="29" spans="1:38" s="6" customFormat="1" ht="21.75" customHeight="1" x14ac:dyDescent="0.35">
      <c r="A29" s="132" t="s">
        <v>41</v>
      </c>
      <c r="B29" s="133"/>
      <c r="C29" s="133"/>
      <c r="D29" s="133"/>
      <c r="E29" s="133"/>
      <c r="F29" s="133"/>
      <c r="G29" s="133"/>
      <c r="H29" s="133"/>
      <c r="I29" s="133"/>
      <c r="J29" s="133"/>
      <c r="K29" s="133"/>
      <c r="L29" s="133"/>
      <c r="M29" s="133"/>
      <c r="N29" s="133"/>
      <c r="O29" s="134"/>
      <c r="P29" s="124">
        <v>0</v>
      </c>
      <c r="Q29" s="124"/>
      <c r="R29" s="124"/>
      <c r="S29" s="124"/>
      <c r="T29" s="124"/>
      <c r="U29" s="125"/>
      <c r="V29" s="144"/>
      <c r="W29" s="145"/>
      <c r="X29" s="145"/>
      <c r="Y29" s="145"/>
      <c r="Z29" s="145"/>
      <c r="AA29" s="145"/>
      <c r="AB29" s="145"/>
      <c r="AC29" s="145"/>
      <c r="AD29" s="145"/>
      <c r="AE29" s="145"/>
      <c r="AF29" s="145"/>
      <c r="AG29" s="145"/>
      <c r="AH29" s="145"/>
      <c r="AI29" s="145"/>
      <c r="AJ29" s="145"/>
      <c r="AK29" s="145"/>
      <c r="AL29" s="148"/>
    </row>
    <row r="30" spans="1:38" s="6" customFormat="1" ht="22.5" customHeight="1" x14ac:dyDescent="0.35">
      <c r="A30" s="132" t="s">
        <v>42</v>
      </c>
      <c r="B30" s="133"/>
      <c r="C30" s="133"/>
      <c r="D30" s="133"/>
      <c r="E30" s="133"/>
      <c r="F30" s="133"/>
      <c r="G30" s="133"/>
      <c r="H30" s="133"/>
      <c r="I30" s="133"/>
      <c r="J30" s="133"/>
      <c r="K30" s="133"/>
      <c r="L30" s="133"/>
      <c r="M30" s="133"/>
      <c r="N30" s="133"/>
      <c r="O30" s="134"/>
      <c r="P30" s="124">
        <v>0</v>
      </c>
      <c r="Q30" s="124"/>
      <c r="R30" s="124"/>
      <c r="S30" s="124"/>
      <c r="T30" s="124"/>
      <c r="U30" s="125"/>
      <c r="V30" s="144"/>
      <c r="W30" s="145"/>
      <c r="X30" s="145"/>
      <c r="Y30" s="145"/>
      <c r="Z30" s="145"/>
      <c r="AA30" s="145"/>
      <c r="AB30" s="145"/>
      <c r="AC30" s="145"/>
      <c r="AD30" s="145"/>
      <c r="AE30" s="145"/>
      <c r="AF30" s="145"/>
      <c r="AG30" s="145"/>
      <c r="AH30" s="145"/>
      <c r="AI30" s="145"/>
      <c r="AJ30" s="145"/>
      <c r="AK30" s="145"/>
      <c r="AL30" s="148"/>
    </row>
    <row r="31" spans="1:38" s="6" customFormat="1" ht="21.75" customHeight="1" x14ac:dyDescent="0.35">
      <c r="A31" s="40" t="s">
        <v>43</v>
      </c>
      <c r="B31" s="41"/>
      <c r="C31" s="41"/>
      <c r="D31" s="41"/>
      <c r="E31" s="41"/>
      <c r="F31" s="41"/>
      <c r="G31" s="41"/>
      <c r="H31" s="41"/>
      <c r="I31" s="41"/>
      <c r="J31" s="41"/>
      <c r="K31" s="41"/>
      <c r="L31" s="41"/>
      <c r="M31" s="41"/>
      <c r="N31" s="41"/>
      <c r="O31" s="42"/>
      <c r="P31" s="124">
        <v>0</v>
      </c>
      <c r="Q31" s="124"/>
      <c r="R31" s="124"/>
      <c r="S31" s="124"/>
      <c r="T31" s="124"/>
      <c r="U31" s="125"/>
      <c r="V31" s="144"/>
      <c r="W31" s="145"/>
      <c r="X31" s="145"/>
      <c r="Y31" s="145"/>
      <c r="Z31" s="145"/>
      <c r="AA31" s="145"/>
      <c r="AB31" s="145"/>
      <c r="AC31" s="145"/>
      <c r="AD31" s="145"/>
      <c r="AE31" s="145"/>
      <c r="AF31" s="145"/>
      <c r="AG31" s="145"/>
      <c r="AH31" s="145"/>
      <c r="AI31" s="145"/>
      <c r="AJ31" s="145"/>
      <c r="AK31" s="145"/>
      <c r="AL31" s="148"/>
    </row>
    <row r="32" spans="1:38" s="6" customFormat="1" ht="29.25" customHeight="1" x14ac:dyDescent="0.35">
      <c r="A32" s="132" t="s">
        <v>44</v>
      </c>
      <c r="B32" s="133"/>
      <c r="C32" s="133"/>
      <c r="D32" s="133"/>
      <c r="E32" s="133"/>
      <c r="F32" s="133"/>
      <c r="G32" s="133"/>
      <c r="H32" s="133"/>
      <c r="I32" s="133"/>
      <c r="J32" s="133"/>
      <c r="K32" s="133"/>
      <c r="L32" s="133"/>
      <c r="M32" s="133"/>
      <c r="N32" s="133"/>
      <c r="O32" s="134"/>
      <c r="P32" s="124">
        <v>0</v>
      </c>
      <c r="Q32" s="124"/>
      <c r="R32" s="124"/>
      <c r="S32" s="124"/>
      <c r="T32" s="124"/>
      <c r="U32" s="125"/>
      <c r="V32" s="144"/>
      <c r="W32" s="145"/>
      <c r="X32" s="145"/>
      <c r="Y32" s="145"/>
      <c r="Z32" s="145"/>
      <c r="AA32" s="145"/>
      <c r="AB32" s="145"/>
      <c r="AC32" s="145"/>
      <c r="AD32" s="145"/>
      <c r="AE32" s="145"/>
      <c r="AF32" s="145"/>
      <c r="AG32" s="145"/>
      <c r="AH32" s="145"/>
      <c r="AI32" s="145"/>
      <c r="AJ32" s="145"/>
      <c r="AK32" s="145"/>
      <c r="AL32" s="148"/>
    </row>
    <row r="33" spans="1:41" s="6" customFormat="1" ht="24.75" customHeight="1" thickBot="1" x14ac:dyDescent="0.4">
      <c r="A33" s="132" t="s">
        <v>45</v>
      </c>
      <c r="B33" s="133"/>
      <c r="C33" s="133"/>
      <c r="D33" s="133"/>
      <c r="E33" s="133"/>
      <c r="F33" s="133"/>
      <c r="G33" s="133"/>
      <c r="H33" s="133"/>
      <c r="I33" s="133"/>
      <c r="J33" s="133"/>
      <c r="K33" s="133"/>
      <c r="L33" s="133"/>
      <c r="M33" s="133"/>
      <c r="N33" s="133"/>
      <c r="O33" s="134"/>
      <c r="P33" s="124">
        <v>0</v>
      </c>
      <c r="Q33" s="124"/>
      <c r="R33" s="124"/>
      <c r="S33" s="124"/>
      <c r="T33" s="124"/>
      <c r="U33" s="125"/>
      <c r="V33" s="149"/>
      <c r="W33" s="150"/>
      <c r="X33" s="150"/>
      <c r="Y33" s="150"/>
      <c r="Z33" s="150"/>
      <c r="AA33" s="150"/>
      <c r="AB33" s="150"/>
      <c r="AC33" s="150"/>
      <c r="AD33" s="150"/>
      <c r="AE33" s="150"/>
      <c r="AF33" s="150"/>
      <c r="AG33" s="150"/>
      <c r="AH33" s="150"/>
      <c r="AI33" s="150"/>
      <c r="AJ33" s="150"/>
      <c r="AK33" s="150"/>
      <c r="AL33" s="151"/>
    </row>
    <row r="34" spans="1:41" s="6" customFormat="1" ht="29.25" customHeight="1" thickBot="1" x14ac:dyDescent="0.4">
      <c r="A34" s="135" t="s">
        <v>46</v>
      </c>
      <c r="B34" s="136"/>
      <c r="C34" s="136"/>
      <c r="D34" s="136"/>
      <c r="E34" s="136"/>
      <c r="F34" s="136"/>
      <c r="G34" s="136"/>
      <c r="H34" s="136"/>
      <c r="I34" s="136"/>
      <c r="J34" s="136"/>
      <c r="K34" s="136"/>
      <c r="L34" s="136"/>
      <c r="M34" s="136"/>
      <c r="N34" s="136"/>
      <c r="O34" s="137"/>
      <c r="P34" s="126">
        <f>SUM(P28:U33)</f>
        <v>0</v>
      </c>
      <c r="Q34" s="126"/>
      <c r="R34" s="126"/>
      <c r="S34" s="126"/>
      <c r="T34" s="126"/>
      <c r="U34" s="126"/>
      <c r="V34" s="74">
        <f>AI3</f>
        <v>0</v>
      </c>
      <c r="W34" s="74"/>
      <c r="X34" s="74"/>
      <c r="Y34" s="74"/>
      <c r="Z34" s="74"/>
      <c r="AA34" s="75" t="str">
        <f>IF(V34=P34,"","Error- PAS Budget should add up to the additional allocation")</f>
        <v/>
      </c>
      <c r="AB34" s="75"/>
      <c r="AC34" s="75"/>
      <c r="AD34" s="75"/>
      <c r="AE34" s="75"/>
      <c r="AF34" s="75"/>
      <c r="AG34" s="75"/>
      <c r="AH34" s="75"/>
      <c r="AI34" s="75"/>
      <c r="AJ34" s="75"/>
      <c r="AK34" s="75"/>
      <c r="AL34" s="76"/>
    </row>
    <row r="35" spans="1:41" s="7" customFormat="1" ht="18" customHeight="1" x14ac:dyDescent="0.35">
      <c r="A35" s="197" t="s">
        <v>47</v>
      </c>
      <c r="B35" s="198"/>
      <c r="C35" s="198"/>
      <c r="D35" s="198"/>
      <c r="E35" s="198"/>
      <c r="F35" s="198"/>
      <c r="G35" s="198"/>
      <c r="H35" s="198"/>
      <c r="I35" s="198"/>
      <c r="J35" s="198"/>
      <c r="K35" s="198"/>
      <c r="L35" s="198"/>
      <c r="M35" s="198"/>
      <c r="N35" s="198"/>
      <c r="O35" s="198"/>
      <c r="P35" s="198"/>
      <c r="Q35" s="198"/>
      <c r="R35" s="198"/>
      <c r="S35" s="198"/>
      <c r="T35" s="198"/>
      <c r="U35" s="198"/>
      <c r="V35" s="245"/>
      <c r="W35" s="245"/>
      <c r="X35" s="245"/>
      <c r="Y35" s="245"/>
      <c r="Z35" s="245"/>
      <c r="AA35" s="198"/>
      <c r="AB35" s="198"/>
      <c r="AC35" s="198"/>
      <c r="AD35" s="198"/>
      <c r="AE35" s="198"/>
      <c r="AF35" s="198"/>
      <c r="AG35" s="198"/>
      <c r="AH35" s="198"/>
      <c r="AI35" s="198"/>
      <c r="AJ35" s="198"/>
      <c r="AK35" s="198"/>
      <c r="AL35" s="199"/>
    </row>
    <row r="36" spans="1:41" customFormat="1" ht="61.5" customHeight="1" thickBot="1" x14ac:dyDescent="0.4">
      <c r="A36" s="246" t="s">
        <v>48</v>
      </c>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8"/>
    </row>
    <row r="37" spans="1:41" s="6" customFormat="1" ht="15" customHeight="1" x14ac:dyDescent="0.35">
      <c r="A37" s="118" t="s">
        <v>49</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20"/>
    </row>
    <row r="38" spans="1:41" customFormat="1" ht="62.5" customHeight="1" x14ac:dyDescent="0.35">
      <c r="A38" s="121" t="s">
        <v>253</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3"/>
    </row>
    <row r="39" spans="1:41" customFormat="1" ht="22.5" customHeight="1" x14ac:dyDescent="0.35">
      <c r="A39" s="239" t="s">
        <v>50</v>
      </c>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1"/>
    </row>
    <row r="40" spans="1:41" customFormat="1" ht="18.75" customHeight="1" x14ac:dyDescent="0.35">
      <c r="A40" s="242" t="s">
        <v>51</v>
      </c>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4"/>
    </row>
    <row r="41" spans="1:41" ht="25.5" customHeight="1" thickBot="1" x14ac:dyDescent="0.3">
      <c r="A41" s="236" t="s">
        <v>242</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8"/>
      <c r="AM41" s="24"/>
      <c r="AN41" s="24"/>
      <c r="AO41" s="24"/>
    </row>
    <row r="42" spans="1:41" s="7" customFormat="1" ht="18" customHeight="1" x14ac:dyDescent="0.35">
      <c r="A42" s="197" t="s">
        <v>52</v>
      </c>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9"/>
    </row>
    <row r="43" spans="1:41" customFormat="1" ht="338.25" customHeight="1" thickBot="1" x14ac:dyDescent="0.4">
      <c r="A43" s="249" t="s">
        <v>243</v>
      </c>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1"/>
      <c r="AK43" s="252" t="s">
        <v>6</v>
      </c>
      <c r="AL43" s="253"/>
      <c r="AM43" s="19" t="s">
        <v>39</v>
      </c>
    </row>
    <row r="44" spans="1:41" s="7" customFormat="1" ht="18" customHeight="1" x14ac:dyDescent="0.35">
      <c r="A44" s="197" t="s">
        <v>53</v>
      </c>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9"/>
    </row>
    <row r="45" spans="1:41" customFormat="1" ht="15" customHeight="1" x14ac:dyDescent="0.35">
      <c r="A45" s="232" t="s">
        <v>54</v>
      </c>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4"/>
    </row>
    <row r="46" spans="1:41" customFormat="1" ht="15" customHeight="1" x14ac:dyDescent="0.35">
      <c r="A46" s="235" t="s">
        <v>55</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4"/>
    </row>
    <row r="47" spans="1:41" customFormat="1" ht="15" customHeight="1" x14ac:dyDescent="0.35">
      <c r="A47" s="113" t="s">
        <v>56</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4"/>
    </row>
    <row r="48" spans="1:41" customFormat="1" ht="15" customHeight="1" x14ac:dyDescent="0.35">
      <c r="A48" s="113" t="s">
        <v>57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4"/>
    </row>
    <row r="49" spans="1:38" customFormat="1" ht="15" customHeight="1" x14ac:dyDescent="0.35">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7"/>
    </row>
    <row r="50" spans="1:38" customFormat="1" ht="30" customHeight="1" x14ac:dyDescent="0.35">
      <c r="A50" s="258"/>
      <c r="B50" s="259"/>
      <c r="C50" s="259"/>
      <c r="D50" s="259"/>
      <c r="E50" s="259"/>
      <c r="F50" s="259"/>
      <c r="G50" s="259"/>
      <c r="H50" s="259"/>
      <c r="I50" s="260"/>
      <c r="J50" s="8"/>
      <c r="K50" s="261"/>
      <c r="L50" s="259"/>
      <c r="M50" s="259"/>
      <c r="N50" s="259"/>
      <c r="O50" s="259"/>
      <c r="P50" s="259"/>
      <c r="Q50" s="259"/>
      <c r="R50" s="259"/>
      <c r="S50" s="260"/>
      <c r="T50" s="9"/>
      <c r="U50" s="262"/>
      <c r="V50" s="263"/>
      <c r="W50" s="263"/>
      <c r="X50" s="263"/>
      <c r="Y50" s="263"/>
      <c r="Z50" s="263"/>
      <c r="AA50" s="263"/>
      <c r="AB50" s="263"/>
      <c r="AC50" s="263"/>
      <c r="AD50" s="263"/>
      <c r="AE50" s="263"/>
      <c r="AF50" s="263"/>
      <c r="AG50" s="263"/>
      <c r="AH50" s="263"/>
      <c r="AI50" s="10"/>
      <c r="AJ50" s="264"/>
      <c r="AK50" s="264"/>
      <c r="AL50" s="265"/>
    </row>
    <row r="51" spans="1:38" customFormat="1" ht="15.75" customHeight="1" x14ac:dyDescent="0.35">
      <c r="A51" s="176" t="s">
        <v>58</v>
      </c>
      <c r="B51" s="177"/>
      <c r="C51" s="177"/>
      <c r="D51" s="177"/>
      <c r="E51" s="177"/>
      <c r="F51" s="177"/>
      <c r="G51" s="177"/>
      <c r="H51" s="177"/>
      <c r="I51" s="177"/>
      <c r="J51" s="11"/>
      <c r="K51" s="177" t="s">
        <v>59</v>
      </c>
      <c r="L51" s="177"/>
      <c r="M51" s="177"/>
      <c r="N51" s="177"/>
      <c r="O51" s="177"/>
      <c r="P51" s="177"/>
      <c r="Q51" s="177"/>
      <c r="R51" s="177"/>
      <c r="S51" s="177"/>
      <c r="T51" s="12"/>
      <c r="U51" s="178" t="s">
        <v>60</v>
      </c>
      <c r="V51" s="178"/>
      <c r="W51" s="178"/>
      <c r="X51" s="178"/>
      <c r="Y51" s="178"/>
      <c r="Z51" s="178"/>
      <c r="AA51" s="178"/>
      <c r="AB51" s="178"/>
      <c r="AC51" s="178"/>
      <c r="AD51" s="178"/>
      <c r="AE51" s="178"/>
      <c r="AF51" s="178"/>
      <c r="AG51" s="178"/>
      <c r="AH51" s="178"/>
      <c r="AI51" s="13"/>
      <c r="AJ51" s="13"/>
      <c r="AK51" s="17" t="s">
        <v>61</v>
      </c>
      <c r="AL51" s="14"/>
    </row>
    <row r="52" spans="1:38" s="15" customFormat="1" ht="20.25" customHeight="1" x14ac:dyDescent="0.3">
      <c r="A52" s="183" t="s">
        <v>62</v>
      </c>
      <c r="B52" s="184"/>
      <c r="C52" s="185"/>
      <c r="D52" s="277"/>
      <c r="E52" s="278"/>
      <c r="F52" s="278"/>
      <c r="G52" s="278"/>
      <c r="H52" s="278"/>
      <c r="I52" s="278"/>
      <c r="J52" s="278"/>
      <c r="K52" s="278"/>
      <c r="L52" s="278"/>
      <c r="M52" s="278"/>
      <c r="N52" s="278"/>
      <c r="O52" s="278"/>
      <c r="P52" s="278"/>
      <c r="Q52" s="278"/>
      <c r="R52" s="278"/>
      <c r="S52" s="278"/>
      <c r="T52" s="279"/>
      <c r="U52" s="189" t="s">
        <v>63</v>
      </c>
      <c r="V52" s="190"/>
      <c r="W52" s="190"/>
      <c r="X52" s="190"/>
      <c r="Y52" s="191"/>
      <c r="Z52" s="277"/>
      <c r="AA52" s="278"/>
      <c r="AB52" s="278"/>
      <c r="AC52" s="278"/>
      <c r="AD52" s="278"/>
      <c r="AE52" s="278"/>
      <c r="AF52" s="278"/>
      <c r="AG52" s="278"/>
      <c r="AH52" s="278"/>
      <c r="AI52" s="278"/>
      <c r="AJ52" s="278"/>
      <c r="AK52" s="278"/>
      <c r="AL52" s="278"/>
    </row>
    <row r="53" spans="1:38" s="15" customFormat="1" ht="21.75" customHeight="1" thickBot="1" x14ac:dyDescent="0.35">
      <c r="A53" s="34" t="s">
        <v>64</v>
      </c>
      <c r="B53" s="35"/>
      <c r="C53" s="35"/>
      <c r="D53" s="35"/>
      <c r="E53" s="280"/>
      <c r="F53" s="281"/>
      <c r="G53" s="281"/>
      <c r="H53" s="281"/>
      <c r="I53" s="281"/>
      <c r="J53" s="281"/>
      <c r="K53" s="281"/>
      <c r="L53" s="281"/>
      <c r="M53" s="281"/>
      <c r="N53" s="281"/>
      <c r="O53" s="281"/>
      <c r="P53" s="281"/>
      <c r="Q53" s="281"/>
      <c r="R53" s="281"/>
      <c r="S53" s="281"/>
      <c r="T53" s="281"/>
      <c r="U53" s="181" t="s">
        <v>65</v>
      </c>
      <c r="V53" s="182"/>
      <c r="W53" s="282"/>
      <c r="X53" s="283"/>
      <c r="Y53" s="283"/>
      <c r="Z53" s="283"/>
      <c r="AA53" s="283"/>
      <c r="AB53" s="284"/>
      <c r="AC53" s="179" t="s">
        <v>66</v>
      </c>
      <c r="AD53" s="179"/>
      <c r="AE53" s="180"/>
      <c r="AF53" s="180"/>
      <c r="AG53" s="180"/>
      <c r="AH53" s="25" t="s">
        <v>67</v>
      </c>
      <c r="AI53" s="180"/>
      <c r="AJ53" s="180"/>
      <c r="AK53" s="180"/>
      <c r="AL53" s="257"/>
    </row>
    <row r="54" spans="1:38" customFormat="1" ht="60" customHeight="1" thickBot="1" x14ac:dyDescent="0.4">
      <c r="A54" s="226" t="s">
        <v>68</v>
      </c>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8"/>
    </row>
  </sheetData>
  <mergeCells count="126">
    <mergeCell ref="AK21:AL21"/>
    <mergeCell ref="A15:B15"/>
    <mergeCell ref="C15:U15"/>
    <mergeCell ref="Z18:AC18"/>
    <mergeCell ref="A54:AL54"/>
    <mergeCell ref="A2:AL2"/>
    <mergeCell ref="A44:AL44"/>
    <mergeCell ref="A45:AL45"/>
    <mergeCell ref="A46:AL46"/>
    <mergeCell ref="A41:AL41"/>
    <mergeCell ref="A24:AL24"/>
    <mergeCell ref="A39:AL39"/>
    <mergeCell ref="A40:AL40"/>
    <mergeCell ref="A35:AL35"/>
    <mergeCell ref="A36:AL36"/>
    <mergeCell ref="A42:AL42"/>
    <mergeCell ref="A43:AJ43"/>
    <mergeCell ref="AK43:AL43"/>
    <mergeCell ref="A25:AL25"/>
    <mergeCell ref="AI53:AL53"/>
    <mergeCell ref="A50:I50"/>
    <mergeCell ref="K50:S50"/>
    <mergeCell ref="U50:AH50"/>
    <mergeCell ref="AJ50:AL50"/>
    <mergeCell ref="A1:AI1"/>
    <mergeCell ref="AJ1:AL1"/>
    <mergeCell ref="A5:AL5"/>
    <mergeCell ref="AD19:AE19"/>
    <mergeCell ref="AF19:AG19"/>
    <mergeCell ref="AI19:AL19"/>
    <mergeCell ref="A3:AH3"/>
    <mergeCell ref="A10:E10"/>
    <mergeCell ref="F10:AL10"/>
    <mergeCell ref="M11:AL11"/>
    <mergeCell ref="AI14:AL14"/>
    <mergeCell ref="E14:M14"/>
    <mergeCell ref="AK6:AL6"/>
    <mergeCell ref="Y14:AF14"/>
    <mergeCell ref="AG14:AH14"/>
    <mergeCell ref="AI15:AL15"/>
    <mergeCell ref="A4:AL4"/>
    <mergeCell ref="A6:AJ6"/>
    <mergeCell ref="AI12:AL12"/>
    <mergeCell ref="W12:AB12"/>
    <mergeCell ref="AC12:AD12"/>
    <mergeCell ref="AE12:AG12"/>
    <mergeCell ref="A7:AJ7"/>
    <mergeCell ref="A9:AL9"/>
    <mergeCell ref="A51:I51"/>
    <mergeCell ref="K51:S51"/>
    <mergeCell ref="U51:AH51"/>
    <mergeCell ref="AC53:AD53"/>
    <mergeCell ref="AE53:AG53"/>
    <mergeCell ref="U53:V53"/>
    <mergeCell ref="A52:C52"/>
    <mergeCell ref="W53:AB53"/>
    <mergeCell ref="U52:Y52"/>
    <mergeCell ref="D52:T52"/>
    <mergeCell ref="E53:T53"/>
    <mergeCell ref="Z52:AL52"/>
    <mergeCell ref="K19:U19"/>
    <mergeCell ref="H19:J19"/>
    <mergeCell ref="A8:L8"/>
    <mergeCell ref="M8:AL8"/>
    <mergeCell ref="E13:M13"/>
    <mergeCell ref="O13:T13"/>
    <mergeCell ref="D18:M18"/>
    <mergeCell ref="R18:Y18"/>
    <mergeCell ref="AC15:AD15"/>
    <mergeCell ref="AI13:AL13"/>
    <mergeCell ref="N18:Q18"/>
    <mergeCell ref="AD18:AL18"/>
    <mergeCell ref="C12:U12"/>
    <mergeCell ref="C19:G19"/>
    <mergeCell ref="W19:AC19"/>
    <mergeCell ref="I16:AL16"/>
    <mergeCell ref="W15:AB15"/>
    <mergeCell ref="AE15:AG15"/>
    <mergeCell ref="O14:V14"/>
    <mergeCell ref="A47:AL47"/>
    <mergeCell ref="A48:AL48"/>
    <mergeCell ref="A49:AL49"/>
    <mergeCell ref="A37:AL37"/>
    <mergeCell ref="A38:AL38"/>
    <mergeCell ref="P33:U33"/>
    <mergeCell ref="P34:U34"/>
    <mergeCell ref="A27:O27"/>
    <mergeCell ref="A28:O28"/>
    <mergeCell ref="A29:O29"/>
    <mergeCell ref="A30:O30"/>
    <mergeCell ref="A32:O32"/>
    <mergeCell ref="A33:O33"/>
    <mergeCell ref="A34:O34"/>
    <mergeCell ref="P27:U27"/>
    <mergeCell ref="P28:U28"/>
    <mergeCell ref="P29:U29"/>
    <mergeCell ref="P30:U30"/>
    <mergeCell ref="P31:U31"/>
    <mergeCell ref="P32:U32"/>
    <mergeCell ref="V27:AA27"/>
    <mergeCell ref="V28:AL33"/>
    <mergeCell ref="AB27:AL27"/>
    <mergeCell ref="AI3:AL3"/>
    <mergeCell ref="V34:Z34"/>
    <mergeCell ref="AA34:AL34"/>
    <mergeCell ref="AK7:AL7"/>
    <mergeCell ref="A23:C23"/>
    <mergeCell ref="D23:J23"/>
    <mergeCell ref="AE23:AJ23"/>
    <mergeCell ref="K23:AD23"/>
    <mergeCell ref="A20:AL20"/>
    <mergeCell ref="AK23:AL23"/>
    <mergeCell ref="A26:AL26"/>
    <mergeCell ref="A12:B12"/>
    <mergeCell ref="AG13:AH13"/>
    <mergeCell ref="U13:X13"/>
    <mergeCell ref="A22:C22"/>
    <mergeCell ref="A21:C21"/>
    <mergeCell ref="D21:J21"/>
    <mergeCell ref="K21:AD21"/>
    <mergeCell ref="AE21:AJ21"/>
    <mergeCell ref="D22:J22"/>
    <mergeCell ref="K22:AD22"/>
    <mergeCell ref="AE22:AJ22"/>
    <mergeCell ref="AK22:AL22"/>
    <mergeCell ref="W14:X14"/>
  </mergeCells>
  <conditionalFormatting sqref="I13:J15">
    <cfRule type="expression" dxfId="4" priority="21">
      <formula>#REF!=FALSE</formula>
    </cfRule>
    <cfRule type="expression" priority="22">
      <formula>#REF!=FALSE</formula>
    </cfRule>
  </conditionalFormatting>
  <conditionalFormatting sqref="AK43">
    <cfRule type="cellIs" dxfId="3" priority="9" operator="equal">
      <formula>"No"</formula>
    </cfRule>
  </conditionalFormatting>
  <conditionalFormatting sqref="AK53">
    <cfRule type="cellIs" dxfId="2" priority="7" operator="equal">
      <formula>"No"</formula>
    </cfRule>
  </conditionalFormatting>
  <conditionalFormatting sqref="AK6">
    <cfRule type="cellIs" dxfId="1" priority="4" operator="equal">
      <formula>"No"</formula>
    </cfRule>
    <cfRule type="cellIs" dxfId="0" priority="14" operator="equal">
      <formula>"Yes"</formula>
    </cfRule>
  </conditionalFormatting>
  <dataValidations count="3">
    <dataValidation type="list" allowBlank="1" showInputMessage="1" showErrorMessage="1" sqref="AK19:AK20" xr:uid="{00000000-0002-0000-0100-000000000000}">
      <formula1>"Yes, No"</formula1>
    </dataValidation>
    <dataValidation type="list" allowBlank="1" showInputMessage="1" showErrorMessage="1" sqref="AK6:AL7 AK43:AL43" xr:uid="{329F22C5-9536-4BA6-BBA0-E050C0FBC201}">
      <formula1>"Yes, No, N/A"</formula1>
    </dataValidation>
    <dataValidation type="list" allowBlank="1" showInputMessage="1" showErrorMessage="1" sqref="AK21:AL23" xr:uid="{13543FD2-B592-40A6-8F61-2D391036B909}">
      <formula1>"Yes, No, N/A, "</formula1>
    </dataValidation>
  </dataValidations>
  <hyperlinks>
    <hyperlink ref="A41" r:id="rId1" xr:uid="{00000000-0004-0000-0100-000000000000}"/>
    <hyperlink ref="A41:AL41" r:id="rId2" display="PetAssistanceSupport@hcd.ca.gov" xr:uid="{FEB36170-DB22-4B42-A5A4-4DB565C2CEE3}"/>
    <hyperlink ref="K22:AD22" r:id="rId3" display="Government agency applicants must submit a Government TIN Form" xr:uid="{553F7643-29C7-424E-B063-B050BD8ABC38}"/>
    <hyperlink ref="K23:AD23" r:id="rId4" display="Non-government agency applicants must submit a Payee Data Record (STD-204)" xr:uid="{4D5234BD-A7D6-4F9C-8ADC-141D59F17237}"/>
  </hyperlinks>
  <pageMargins left="0.45" right="0.45" top="0.75" bottom="0.5" header="0.3" footer="0.3"/>
  <pageSetup scale="55" fitToHeight="2" orientation="portrait" r:id="rId5"/>
  <headerFooter>
    <oddHeader>&amp;LPAS Round 3&amp;C&amp;N&amp;R&amp;A</oddHeader>
  </headerFooter>
  <rowBreaks count="1" manualBreakCount="1">
    <brk id="41" max="37" man="1"/>
  </rowBreaks>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'PAS Dropdowns'!$A$3:$A$38</xm:f>
          </x14:formula1>
          <xm:sqref>F10:AL10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9"/>
  <sheetViews>
    <sheetView workbookViewId="0">
      <selection activeCell="I8" sqref="I8"/>
    </sheetView>
  </sheetViews>
  <sheetFormatPr defaultRowHeight="14.5" x14ac:dyDescent="0.35"/>
  <cols>
    <col min="1" max="1" width="50.1796875" style="22" customWidth="1"/>
    <col min="2" max="2" width="16.54296875" style="18" bestFit="1" customWidth="1"/>
    <col min="3" max="3" width="17.26953125" customWidth="1"/>
    <col min="4" max="4" width="28.7265625" customWidth="1"/>
    <col min="5" max="5" width="16.1796875" customWidth="1"/>
  </cols>
  <sheetData>
    <row r="1" spans="1:5" ht="15.75" customHeight="1" thickBot="1" x14ac:dyDescent="0.4">
      <c r="A1" s="22" t="s">
        <v>69</v>
      </c>
    </row>
    <row r="2" spans="1:5" ht="43" thickBot="1" x14ac:dyDescent="0.4">
      <c r="B2" s="18" t="s">
        <v>70</v>
      </c>
      <c r="D2" s="43" t="s">
        <v>71</v>
      </c>
      <c r="E2" s="56" t="s">
        <v>72</v>
      </c>
    </row>
    <row r="3" spans="1:5" ht="29" x14ac:dyDescent="0.35">
      <c r="A3" s="23" t="s">
        <v>73</v>
      </c>
      <c r="B3" s="18">
        <f>E3</f>
        <v>23613</v>
      </c>
      <c r="D3" s="45" t="s">
        <v>74</v>
      </c>
      <c r="E3" s="57">
        <v>23613</v>
      </c>
    </row>
    <row r="4" spans="1:5" ht="29" x14ac:dyDescent="0.35">
      <c r="A4" s="22" t="s">
        <v>75</v>
      </c>
      <c r="B4" s="18">
        <f t="shared" ref="B4:B38" si="0">E4</f>
        <v>31900</v>
      </c>
      <c r="D4" s="49" t="s">
        <v>76</v>
      </c>
      <c r="E4" s="57">
        <v>31900</v>
      </c>
    </row>
    <row r="5" spans="1:5" ht="29" x14ac:dyDescent="0.35">
      <c r="A5" s="22" t="s">
        <v>77</v>
      </c>
      <c r="B5" s="18">
        <f t="shared" si="0"/>
        <v>28339</v>
      </c>
      <c r="D5" s="49" t="s">
        <v>78</v>
      </c>
      <c r="E5" s="57">
        <v>28339</v>
      </c>
    </row>
    <row r="6" spans="1:5" ht="29" x14ac:dyDescent="0.35">
      <c r="A6" s="22" t="s">
        <v>79</v>
      </c>
      <c r="B6" s="18">
        <f t="shared" si="0"/>
        <v>35464</v>
      </c>
      <c r="D6" s="49" t="s">
        <v>80</v>
      </c>
      <c r="E6" s="57">
        <v>35464</v>
      </c>
    </row>
    <row r="7" spans="1:5" ht="29" x14ac:dyDescent="0.35">
      <c r="A7" s="22" t="s">
        <v>81</v>
      </c>
      <c r="B7" s="18">
        <f t="shared" si="0"/>
        <v>15959</v>
      </c>
      <c r="D7" s="49" t="s">
        <v>82</v>
      </c>
      <c r="E7" s="57">
        <v>15959</v>
      </c>
    </row>
    <row r="8" spans="1:5" ht="29" x14ac:dyDescent="0.35">
      <c r="A8" s="22" t="s">
        <v>83</v>
      </c>
      <c r="B8" s="18">
        <f t="shared" si="0"/>
        <v>37218</v>
      </c>
      <c r="D8" s="49" t="s">
        <v>84</v>
      </c>
      <c r="E8" s="57">
        <v>37218</v>
      </c>
    </row>
    <row r="9" spans="1:5" ht="29" x14ac:dyDescent="0.35">
      <c r="A9" s="22" t="s">
        <v>85</v>
      </c>
      <c r="B9" s="18">
        <f t="shared" si="0"/>
        <v>58760</v>
      </c>
      <c r="D9" s="49" t="s">
        <v>86</v>
      </c>
      <c r="E9" s="57">
        <v>58760</v>
      </c>
    </row>
    <row r="10" spans="1:5" ht="29" x14ac:dyDescent="0.35">
      <c r="A10" s="22" t="s">
        <v>87</v>
      </c>
      <c r="B10" s="18">
        <f t="shared" si="0"/>
        <v>21268</v>
      </c>
      <c r="D10" s="49" t="s">
        <v>88</v>
      </c>
      <c r="E10" s="57">
        <v>21268</v>
      </c>
    </row>
    <row r="11" spans="1:5" ht="29" x14ac:dyDescent="0.35">
      <c r="A11" s="22" t="s">
        <v>89</v>
      </c>
      <c r="B11" s="18">
        <f t="shared" si="0"/>
        <v>23851</v>
      </c>
      <c r="D11" s="49" t="s">
        <v>90</v>
      </c>
      <c r="E11" s="57">
        <v>23851</v>
      </c>
    </row>
    <row r="12" spans="1:5" ht="29" x14ac:dyDescent="0.35">
      <c r="A12" s="22" t="s">
        <v>91</v>
      </c>
      <c r="B12" s="18">
        <f t="shared" si="0"/>
        <v>10634</v>
      </c>
      <c r="D12" s="49" t="s">
        <v>92</v>
      </c>
      <c r="E12" s="57">
        <v>10634</v>
      </c>
    </row>
    <row r="13" spans="1:5" ht="29" x14ac:dyDescent="0.35">
      <c r="A13" s="22" t="s">
        <v>93</v>
      </c>
      <c r="B13" s="18">
        <f t="shared" si="0"/>
        <v>10634</v>
      </c>
      <c r="D13" s="49" t="s">
        <v>94</v>
      </c>
      <c r="E13" s="57">
        <v>10634</v>
      </c>
    </row>
    <row r="14" spans="1:5" ht="29" x14ac:dyDescent="0.35">
      <c r="A14" s="22" t="s">
        <v>95</v>
      </c>
      <c r="B14" s="18">
        <f t="shared" si="0"/>
        <v>10634</v>
      </c>
      <c r="D14" s="49" t="s">
        <v>96</v>
      </c>
      <c r="E14" s="57">
        <v>10634</v>
      </c>
    </row>
    <row r="15" spans="1:5" ht="29" x14ac:dyDescent="0.35">
      <c r="A15" s="22" t="s">
        <v>97</v>
      </c>
      <c r="B15" s="18">
        <f t="shared" si="0"/>
        <v>10634</v>
      </c>
      <c r="D15" s="49" t="s">
        <v>98</v>
      </c>
      <c r="E15" s="57">
        <v>10634</v>
      </c>
    </row>
    <row r="16" spans="1:5" ht="29" x14ac:dyDescent="0.35">
      <c r="A16" s="22" t="s">
        <v>99</v>
      </c>
      <c r="B16" s="18">
        <f t="shared" si="0"/>
        <v>10634</v>
      </c>
      <c r="D16" s="49" t="s">
        <v>100</v>
      </c>
      <c r="E16" s="57">
        <v>10634</v>
      </c>
    </row>
    <row r="17" spans="1:5" ht="29" x14ac:dyDescent="0.35">
      <c r="A17" s="22" t="s">
        <v>101</v>
      </c>
      <c r="B17" s="18">
        <f t="shared" si="0"/>
        <v>10634</v>
      </c>
      <c r="D17" s="49" t="s">
        <v>102</v>
      </c>
      <c r="E17" s="57">
        <v>10634</v>
      </c>
    </row>
    <row r="18" spans="1:5" ht="29" x14ac:dyDescent="0.35">
      <c r="A18" s="22" t="s">
        <v>103</v>
      </c>
      <c r="B18" s="18">
        <f t="shared" si="0"/>
        <v>37856</v>
      </c>
      <c r="D18" s="49" t="s">
        <v>104</v>
      </c>
      <c r="E18" s="57">
        <v>37856</v>
      </c>
    </row>
    <row r="19" spans="1:5" ht="29" x14ac:dyDescent="0.35">
      <c r="A19" s="22" t="s">
        <v>105</v>
      </c>
      <c r="B19" s="18">
        <f t="shared" si="0"/>
        <v>63803</v>
      </c>
      <c r="D19" s="49" t="s">
        <v>106</v>
      </c>
      <c r="E19" s="57">
        <v>63803</v>
      </c>
    </row>
    <row r="20" spans="1:5" ht="29" x14ac:dyDescent="0.35">
      <c r="A20" s="22" t="s">
        <v>107</v>
      </c>
      <c r="B20" s="18">
        <f t="shared" si="0"/>
        <v>22118</v>
      </c>
      <c r="D20" s="49" t="s">
        <v>108</v>
      </c>
      <c r="E20" s="57">
        <v>22118</v>
      </c>
    </row>
    <row r="21" spans="1:5" ht="29" x14ac:dyDescent="0.35">
      <c r="A21" s="22" t="s">
        <v>109</v>
      </c>
      <c r="B21" s="18">
        <f t="shared" si="0"/>
        <v>10634</v>
      </c>
      <c r="D21" s="49" t="s">
        <v>110</v>
      </c>
      <c r="E21" s="57">
        <v>10634</v>
      </c>
    </row>
    <row r="22" spans="1:5" ht="29" x14ac:dyDescent="0.35">
      <c r="A22" s="22" t="s">
        <v>111</v>
      </c>
      <c r="B22" s="58">
        <f>E23</f>
        <v>10634</v>
      </c>
      <c r="D22" s="49" t="s">
        <v>112</v>
      </c>
      <c r="E22" s="57">
        <v>21268</v>
      </c>
    </row>
    <row r="23" spans="1:5" ht="29" x14ac:dyDescent="0.35">
      <c r="A23" s="22" t="s">
        <v>113</v>
      </c>
      <c r="B23" s="18">
        <f t="shared" si="0"/>
        <v>10634</v>
      </c>
      <c r="D23" s="49" t="s">
        <v>114</v>
      </c>
      <c r="E23" s="57">
        <v>10634</v>
      </c>
    </row>
    <row r="24" spans="1:5" ht="29" x14ac:dyDescent="0.35">
      <c r="A24" s="22" t="s">
        <v>115</v>
      </c>
      <c r="B24" s="18">
        <f>E25</f>
        <v>10633</v>
      </c>
      <c r="D24" s="49" t="s">
        <v>116</v>
      </c>
      <c r="E24" s="57">
        <v>10634</v>
      </c>
    </row>
    <row r="25" spans="1:5" ht="29" x14ac:dyDescent="0.35">
      <c r="A25" s="22" t="s">
        <v>117</v>
      </c>
      <c r="B25" s="18">
        <f>E22</f>
        <v>21268</v>
      </c>
      <c r="D25" s="49" t="s">
        <v>118</v>
      </c>
      <c r="E25" s="57">
        <v>10633</v>
      </c>
    </row>
    <row r="26" spans="1:5" ht="29" x14ac:dyDescent="0.35">
      <c r="A26" s="22" t="s">
        <v>119</v>
      </c>
      <c r="B26" s="18">
        <f t="shared" si="0"/>
        <v>63803</v>
      </c>
      <c r="D26" s="49" t="s">
        <v>120</v>
      </c>
      <c r="E26" s="57">
        <v>63803</v>
      </c>
    </row>
    <row r="27" spans="1:5" ht="29" x14ac:dyDescent="0.35">
      <c r="A27" s="66" t="s">
        <v>121</v>
      </c>
      <c r="B27" s="18">
        <f t="shared" si="0"/>
        <v>62100</v>
      </c>
      <c r="D27" s="49" t="s">
        <v>122</v>
      </c>
      <c r="E27" s="57">
        <v>62100</v>
      </c>
    </row>
    <row r="28" spans="1:5" ht="29" x14ac:dyDescent="0.35">
      <c r="A28" s="22" t="s">
        <v>123</v>
      </c>
      <c r="B28" s="18">
        <f t="shared" si="0"/>
        <v>31901</v>
      </c>
      <c r="D28" s="49" t="s">
        <v>124</v>
      </c>
      <c r="E28" s="57">
        <v>31901</v>
      </c>
    </row>
    <row r="29" spans="1:5" ht="29" x14ac:dyDescent="0.35">
      <c r="A29" s="22" t="s">
        <v>125</v>
      </c>
      <c r="B29" s="18">
        <f t="shared" si="0"/>
        <v>12505</v>
      </c>
      <c r="D29" s="49" t="s">
        <v>126</v>
      </c>
      <c r="E29" s="57">
        <v>12505</v>
      </c>
    </row>
    <row r="30" spans="1:5" ht="29" x14ac:dyDescent="0.35">
      <c r="A30" s="22" t="s">
        <v>127</v>
      </c>
      <c r="B30" s="18">
        <f t="shared" si="0"/>
        <v>12505</v>
      </c>
      <c r="D30" s="49" t="s">
        <v>128</v>
      </c>
      <c r="E30" s="57">
        <v>12505</v>
      </c>
    </row>
    <row r="31" spans="1:5" ht="29" x14ac:dyDescent="0.35">
      <c r="A31" s="22" t="s">
        <v>129</v>
      </c>
      <c r="B31" s="18">
        <f t="shared" si="0"/>
        <v>12505</v>
      </c>
      <c r="D31" s="49" t="s">
        <v>130</v>
      </c>
      <c r="E31" s="57">
        <v>12505</v>
      </c>
    </row>
    <row r="32" spans="1:5" ht="29" x14ac:dyDescent="0.35">
      <c r="A32" s="22" t="s">
        <v>131</v>
      </c>
      <c r="B32" s="18">
        <f t="shared" si="0"/>
        <v>63803</v>
      </c>
      <c r="D32" s="49" t="s">
        <v>132</v>
      </c>
      <c r="E32" s="57">
        <v>63803</v>
      </c>
    </row>
    <row r="33" spans="1:5" ht="43.5" x14ac:dyDescent="0.35">
      <c r="A33" s="22" t="s">
        <v>133</v>
      </c>
      <c r="B33" s="18">
        <f t="shared" si="0"/>
        <v>19458</v>
      </c>
      <c r="D33" s="49" t="s">
        <v>134</v>
      </c>
      <c r="E33" s="57">
        <v>19458</v>
      </c>
    </row>
    <row r="34" spans="1:5" ht="43.5" x14ac:dyDescent="0.35">
      <c r="A34" s="22" t="s">
        <v>135</v>
      </c>
      <c r="B34" s="18">
        <f t="shared" si="0"/>
        <v>19458</v>
      </c>
      <c r="D34" s="49" t="s">
        <v>136</v>
      </c>
      <c r="E34" s="57">
        <v>19458</v>
      </c>
    </row>
    <row r="35" spans="1:5" ht="29" x14ac:dyDescent="0.35">
      <c r="A35" s="22" t="s">
        <v>137</v>
      </c>
      <c r="B35" s="18">
        <f>E36</f>
        <v>63803</v>
      </c>
      <c r="D35" s="49" t="s">
        <v>138</v>
      </c>
      <c r="E35" s="57">
        <v>63803</v>
      </c>
    </row>
    <row r="36" spans="1:5" ht="29" x14ac:dyDescent="0.35">
      <c r="A36" s="22" t="s">
        <v>139</v>
      </c>
      <c r="B36" s="18">
        <f>E35</f>
        <v>63803</v>
      </c>
      <c r="D36" s="49" t="s">
        <v>140</v>
      </c>
      <c r="E36" s="57">
        <v>63803</v>
      </c>
    </row>
    <row r="37" spans="1:5" ht="29" x14ac:dyDescent="0.35">
      <c r="A37" s="22" t="s">
        <v>141</v>
      </c>
      <c r="B37" s="18">
        <f t="shared" si="0"/>
        <v>46600</v>
      </c>
      <c r="D37" s="49" t="s">
        <v>142</v>
      </c>
      <c r="E37" s="57">
        <v>46600</v>
      </c>
    </row>
    <row r="38" spans="1:5" ht="30.75" customHeight="1" x14ac:dyDescent="0.35">
      <c r="A38" s="22" t="s">
        <v>9</v>
      </c>
      <c r="B38" s="59">
        <f t="shared" si="0"/>
        <v>0</v>
      </c>
      <c r="E38" s="59">
        <v>0</v>
      </c>
    </row>
    <row r="39" spans="1:5" x14ac:dyDescent="0.35">
      <c r="B39" s="20">
        <f>SUM(B3:B37)</f>
        <v>1000000</v>
      </c>
      <c r="C39" s="20" t="s">
        <v>39</v>
      </c>
      <c r="D39" s="20">
        <f t="shared" ref="D39" si="1">SUM(D3:D37)</f>
        <v>0</v>
      </c>
      <c r="E39" s="20">
        <f>SUM(E3:E38)</f>
        <v>1000000</v>
      </c>
    </row>
    <row r="40" spans="1:5" x14ac:dyDescent="0.35">
      <c r="B40" s="20"/>
    </row>
    <row r="41" spans="1:5" x14ac:dyDescent="0.35">
      <c r="B41" s="20"/>
    </row>
    <row r="42" spans="1:5" x14ac:dyDescent="0.35">
      <c r="B42" s="20"/>
    </row>
    <row r="43" spans="1:5" x14ac:dyDescent="0.35">
      <c r="B43" s="20"/>
    </row>
    <row r="44" spans="1:5" x14ac:dyDescent="0.35">
      <c r="B44" s="20"/>
    </row>
    <row r="45" spans="1:5" x14ac:dyDescent="0.35">
      <c r="B45" s="20"/>
    </row>
    <row r="46" spans="1:5" x14ac:dyDescent="0.35">
      <c r="B46" s="20"/>
    </row>
    <row r="47" spans="1:5" x14ac:dyDescent="0.35">
      <c r="B47" s="20"/>
    </row>
    <row r="48" spans="1:5" x14ac:dyDescent="0.35">
      <c r="B48" s="20"/>
    </row>
    <row r="49" spans="1:2" x14ac:dyDescent="0.35">
      <c r="B49" s="20"/>
    </row>
    <row r="50" spans="1:2" x14ac:dyDescent="0.35">
      <c r="B50" s="20"/>
    </row>
    <row r="51" spans="1:2" x14ac:dyDescent="0.35">
      <c r="B51" s="20"/>
    </row>
    <row r="52" spans="1:2" x14ac:dyDescent="0.35">
      <c r="B52" s="20"/>
    </row>
    <row r="53" spans="1:2" x14ac:dyDescent="0.35">
      <c r="B53" s="20"/>
    </row>
    <row r="54" spans="1:2" x14ac:dyDescent="0.35">
      <c r="B54" s="20"/>
    </row>
    <row r="55" spans="1:2" x14ac:dyDescent="0.35">
      <c r="B55" s="20"/>
    </row>
    <row r="56" spans="1:2" x14ac:dyDescent="0.35">
      <c r="B56" s="20"/>
    </row>
    <row r="57" spans="1:2" x14ac:dyDescent="0.35">
      <c r="B57" s="20"/>
    </row>
    <row r="58" spans="1:2" x14ac:dyDescent="0.35">
      <c r="B58" s="20"/>
    </row>
    <row r="59" spans="1:2" x14ac:dyDescent="0.35">
      <c r="A59" s="22" t="s">
        <v>143</v>
      </c>
      <c r="B59" s="21">
        <f>SUM(B3:B37)</f>
        <v>1000000</v>
      </c>
    </row>
  </sheetData>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8B038-C6BC-424C-94E6-641BA732D192}">
  <dimension ref="A1:I40"/>
  <sheetViews>
    <sheetView topLeftCell="A17" workbookViewId="0">
      <selection activeCell="J6" sqref="J6"/>
    </sheetView>
  </sheetViews>
  <sheetFormatPr defaultRowHeight="14.5" x14ac:dyDescent="0.35"/>
  <cols>
    <col min="1" max="2" width="44.7265625" customWidth="1"/>
    <col min="3" max="3" width="21.1796875" customWidth="1"/>
    <col min="4" max="4" width="18" customWidth="1"/>
    <col min="5" max="5" width="63.26953125" customWidth="1"/>
    <col min="6" max="6" width="30.26953125" customWidth="1"/>
    <col min="7" max="7" width="20.54296875" customWidth="1"/>
    <col min="8" max="8" width="24.54296875" hidden="1" customWidth="1"/>
    <col min="9" max="9" width="18.54296875" customWidth="1"/>
  </cols>
  <sheetData>
    <row r="1" spans="1:9" ht="36" customHeight="1" thickBot="1" x14ac:dyDescent="0.4">
      <c r="A1" s="43" t="s">
        <v>144</v>
      </c>
      <c r="B1" s="43" t="s">
        <v>71</v>
      </c>
      <c r="C1" s="43" t="s">
        <v>12</v>
      </c>
      <c r="D1" s="43" t="s">
        <v>145</v>
      </c>
      <c r="E1" s="43" t="s">
        <v>146</v>
      </c>
      <c r="F1" s="43" t="s">
        <v>147</v>
      </c>
      <c r="G1" s="43" t="s">
        <v>148</v>
      </c>
      <c r="H1" s="43" t="s">
        <v>149</v>
      </c>
      <c r="I1" s="43" t="s">
        <v>72</v>
      </c>
    </row>
    <row r="2" spans="1:9" ht="54" customHeight="1" x14ac:dyDescent="0.35">
      <c r="A2" s="44" t="s">
        <v>150</v>
      </c>
      <c r="B2" s="45" t="s">
        <v>106</v>
      </c>
      <c r="C2" s="46" t="s">
        <v>151</v>
      </c>
      <c r="D2" s="47" t="s">
        <v>152</v>
      </c>
      <c r="E2" s="48" t="s">
        <v>153</v>
      </c>
      <c r="F2" s="49" t="s">
        <v>154</v>
      </c>
      <c r="G2" s="50">
        <v>600000</v>
      </c>
      <c r="H2" s="51">
        <f>G2/G37</f>
        <v>6.3802637175669932E-2</v>
      </c>
      <c r="I2" s="52">
        <f>ROUND(H2*$G$39,0)</f>
        <v>63803</v>
      </c>
    </row>
    <row r="3" spans="1:9" ht="41.25" customHeight="1" x14ac:dyDescent="0.35">
      <c r="A3" s="44" t="s">
        <v>155</v>
      </c>
      <c r="B3" s="49" t="s">
        <v>86</v>
      </c>
      <c r="C3" s="53" t="s">
        <v>156</v>
      </c>
      <c r="D3" s="47" t="s">
        <v>157</v>
      </c>
      <c r="E3" s="48" t="s">
        <v>153</v>
      </c>
      <c r="F3" s="49" t="s">
        <v>158</v>
      </c>
      <c r="G3" s="50">
        <v>552580</v>
      </c>
      <c r="H3" s="51">
        <f t="shared" ref="H3:H36" si="0">G3/$G$37</f>
        <v>5.876010208421948E-2</v>
      </c>
      <c r="I3" s="52">
        <f t="shared" ref="I3:I36" si="1">ROUND(H3*$G$39,0)</f>
        <v>58760</v>
      </c>
    </row>
    <row r="4" spans="1:9" ht="36" customHeight="1" x14ac:dyDescent="0.35">
      <c r="A4" s="44" t="s">
        <v>159</v>
      </c>
      <c r="B4" s="49" t="s">
        <v>120</v>
      </c>
      <c r="C4" s="53" t="s">
        <v>160</v>
      </c>
      <c r="D4" s="47" t="s">
        <v>160</v>
      </c>
      <c r="E4" s="48" t="s">
        <v>161</v>
      </c>
      <c r="F4" s="49" t="s">
        <v>162</v>
      </c>
      <c r="G4" s="50">
        <v>600000</v>
      </c>
      <c r="H4" s="51">
        <f t="shared" si="0"/>
        <v>6.3802637175669932E-2</v>
      </c>
      <c r="I4" s="52">
        <f t="shared" si="1"/>
        <v>63803</v>
      </c>
    </row>
    <row r="5" spans="1:9" ht="50.25" customHeight="1" x14ac:dyDescent="0.35">
      <c r="A5" s="44" t="s">
        <v>163</v>
      </c>
      <c r="B5" s="49" t="s">
        <v>138</v>
      </c>
      <c r="C5" s="53" t="s">
        <v>152</v>
      </c>
      <c r="D5" s="47" t="s">
        <v>152</v>
      </c>
      <c r="E5" s="48" t="s">
        <v>161</v>
      </c>
      <c r="F5" s="49" t="s">
        <v>164</v>
      </c>
      <c r="G5" s="50">
        <v>600000</v>
      </c>
      <c r="H5" s="51">
        <f t="shared" si="0"/>
        <v>6.3802637175669932E-2</v>
      </c>
      <c r="I5" s="52">
        <f t="shared" si="1"/>
        <v>63803</v>
      </c>
    </row>
    <row r="6" spans="1:9" ht="36" customHeight="1" x14ac:dyDescent="0.35">
      <c r="A6" s="44" t="s">
        <v>165</v>
      </c>
      <c r="B6" s="49" t="s">
        <v>110</v>
      </c>
      <c r="C6" s="53" t="s">
        <v>152</v>
      </c>
      <c r="D6" s="47" t="s">
        <v>152</v>
      </c>
      <c r="E6" s="48" t="s">
        <v>166</v>
      </c>
      <c r="F6" s="49" t="s">
        <v>167</v>
      </c>
      <c r="G6" s="50">
        <v>100000</v>
      </c>
      <c r="H6" s="51">
        <f t="shared" si="0"/>
        <v>1.0633772862611655E-2</v>
      </c>
      <c r="I6" s="52">
        <f t="shared" si="1"/>
        <v>10634</v>
      </c>
    </row>
    <row r="7" spans="1:9" ht="36" customHeight="1" x14ac:dyDescent="0.35">
      <c r="A7" s="44" t="s">
        <v>165</v>
      </c>
      <c r="B7" s="49" t="s">
        <v>112</v>
      </c>
      <c r="C7" s="53" t="s">
        <v>168</v>
      </c>
      <c r="D7" s="47" t="s">
        <v>168</v>
      </c>
      <c r="E7" s="48" t="s">
        <v>166</v>
      </c>
      <c r="F7" s="49" t="s">
        <v>169</v>
      </c>
      <c r="G7" s="50">
        <v>200000</v>
      </c>
      <c r="H7" s="51">
        <f t="shared" si="0"/>
        <v>2.1267545725223311E-2</v>
      </c>
      <c r="I7" s="52">
        <f t="shared" si="1"/>
        <v>21268</v>
      </c>
    </row>
    <row r="8" spans="1:9" ht="36" customHeight="1" x14ac:dyDescent="0.35">
      <c r="A8" s="44" t="s">
        <v>170</v>
      </c>
      <c r="B8" s="49" t="s">
        <v>142</v>
      </c>
      <c r="C8" s="53" t="s">
        <v>171</v>
      </c>
      <c r="D8" s="47" t="s">
        <v>172</v>
      </c>
      <c r="E8" s="48" t="s">
        <v>166</v>
      </c>
      <c r="F8" s="49" t="s">
        <v>173</v>
      </c>
      <c r="G8" s="50">
        <v>438229</v>
      </c>
      <c r="H8" s="51">
        <f t="shared" si="0"/>
        <v>4.6600276478094428E-2</v>
      </c>
      <c r="I8" s="52">
        <f t="shared" si="1"/>
        <v>46600</v>
      </c>
    </row>
    <row r="9" spans="1:9" ht="36" customHeight="1" x14ac:dyDescent="0.35">
      <c r="A9" s="44" t="s">
        <v>174</v>
      </c>
      <c r="B9" s="49" t="s">
        <v>90</v>
      </c>
      <c r="C9" s="53" t="s">
        <v>175</v>
      </c>
      <c r="D9" s="47" t="s">
        <v>176</v>
      </c>
      <c r="E9" s="48" t="s">
        <v>161</v>
      </c>
      <c r="F9" s="49" t="s">
        <v>177</v>
      </c>
      <c r="G9" s="50">
        <v>224299</v>
      </c>
      <c r="H9" s="51">
        <f t="shared" si="0"/>
        <v>2.3851446193109315E-2</v>
      </c>
      <c r="I9" s="52">
        <f t="shared" si="1"/>
        <v>23851</v>
      </c>
    </row>
    <row r="10" spans="1:9" ht="36" customHeight="1" x14ac:dyDescent="0.35">
      <c r="A10" s="44" t="s">
        <v>178</v>
      </c>
      <c r="B10" s="49" t="s">
        <v>88</v>
      </c>
      <c r="C10" s="53" t="s">
        <v>179</v>
      </c>
      <c r="D10" s="47" t="s">
        <v>180</v>
      </c>
      <c r="E10" s="48" t="s">
        <v>153</v>
      </c>
      <c r="F10" s="49" t="s">
        <v>181</v>
      </c>
      <c r="G10" s="50">
        <v>200000</v>
      </c>
      <c r="H10" s="51">
        <f t="shared" si="0"/>
        <v>2.1267545725223311E-2</v>
      </c>
      <c r="I10" s="52">
        <f t="shared" si="1"/>
        <v>21268</v>
      </c>
    </row>
    <row r="11" spans="1:9" ht="36" customHeight="1" x14ac:dyDescent="0.35">
      <c r="A11" s="44" t="s">
        <v>182</v>
      </c>
      <c r="B11" s="49" t="s">
        <v>74</v>
      </c>
      <c r="C11" s="53" t="s">
        <v>183</v>
      </c>
      <c r="D11" s="47" t="s">
        <v>183</v>
      </c>
      <c r="E11" s="48" t="s">
        <v>161</v>
      </c>
      <c r="F11" s="49" t="s">
        <v>184</v>
      </c>
      <c r="G11" s="50">
        <v>222054</v>
      </c>
      <c r="H11" s="51">
        <f t="shared" si="0"/>
        <v>2.3612717992343685E-2</v>
      </c>
      <c r="I11" s="52">
        <f t="shared" si="1"/>
        <v>23613</v>
      </c>
    </row>
    <row r="12" spans="1:9" ht="36" customHeight="1" x14ac:dyDescent="0.35">
      <c r="A12" s="44" t="s">
        <v>185</v>
      </c>
      <c r="B12" s="49" t="s">
        <v>108</v>
      </c>
      <c r="C12" s="53" t="s">
        <v>186</v>
      </c>
      <c r="D12" s="47" t="s">
        <v>186</v>
      </c>
      <c r="E12" s="48" t="s">
        <v>153</v>
      </c>
      <c r="F12" s="49" t="s">
        <v>187</v>
      </c>
      <c r="G12" s="50">
        <v>208000</v>
      </c>
      <c r="H12" s="51">
        <f t="shared" si="0"/>
        <v>2.2118247554232241E-2</v>
      </c>
      <c r="I12" s="52">
        <f t="shared" si="1"/>
        <v>22118</v>
      </c>
    </row>
    <row r="13" spans="1:9" ht="36" customHeight="1" x14ac:dyDescent="0.35">
      <c r="A13" s="44" t="s">
        <v>188</v>
      </c>
      <c r="B13" s="49" t="s">
        <v>78</v>
      </c>
      <c r="C13" s="53" t="s">
        <v>189</v>
      </c>
      <c r="D13" s="47" t="s">
        <v>168</v>
      </c>
      <c r="E13" s="48" t="s">
        <v>190</v>
      </c>
      <c r="F13" s="49" t="s">
        <v>191</v>
      </c>
      <c r="G13" s="50">
        <v>266500</v>
      </c>
      <c r="H13" s="51">
        <f t="shared" si="0"/>
        <v>2.8339004678860059E-2</v>
      </c>
      <c r="I13" s="52">
        <f t="shared" si="1"/>
        <v>28339</v>
      </c>
    </row>
    <row r="14" spans="1:9" ht="36" customHeight="1" x14ac:dyDescent="0.35">
      <c r="A14" s="44" t="s">
        <v>188</v>
      </c>
      <c r="B14" s="49" t="s">
        <v>80</v>
      </c>
      <c r="C14" s="53" t="s">
        <v>168</v>
      </c>
      <c r="D14" s="47" t="s">
        <v>168</v>
      </c>
      <c r="E14" s="48" t="s">
        <v>161</v>
      </c>
      <c r="F14" s="49" t="s">
        <v>192</v>
      </c>
      <c r="G14" s="50">
        <v>333500</v>
      </c>
      <c r="H14" s="51">
        <f t="shared" si="0"/>
        <v>3.5463632496809866E-2</v>
      </c>
      <c r="I14" s="52">
        <f t="shared" si="1"/>
        <v>35464</v>
      </c>
    </row>
    <row r="15" spans="1:9" ht="36" customHeight="1" x14ac:dyDescent="0.35">
      <c r="A15" s="44" t="s">
        <v>193</v>
      </c>
      <c r="B15" s="49" t="s">
        <v>124</v>
      </c>
      <c r="C15" s="53" t="s">
        <v>152</v>
      </c>
      <c r="D15" s="47" t="s">
        <v>152</v>
      </c>
      <c r="E15" s="48" t="s">
        <v>153</v>
      </c>
      <c r="F15" s="49" t="s">
        <v>194</v>
      </c>
      <c r="G15" s="50">
        <v>300000</v>
      </c>
      <c r="H15" s="51">
        <f t="shared" si="0"/>
        <v>3.1901318587834966E-2</v>
      </c>
      <c r="I15" s="52">
        <f t="shared" si="1"/>
        <v>31901</v>
      </c>
    </row>
    <row r="16" spans="1:9" ht="36" customHeight="1" x14ac:dyDescent="0.35">
      <c r="A16" s="44" t="s">
        <v>195</v>
      </c>
      <c r="B16" s="49" t="s">
        <v>132</v>
      </c>
      <c r="C16" s="53" t="s">
        <v>196</v>
      </c>
      <c r="D16" s="47" t="s">
        <v>197</v>
      </c>
      <c r="E16" s="48" t="s">
        <v>161</v>
      </c>
      <c r="F16" s="49" t="s">
        <v>198</v>
      </c>
      <c r="G16" s="50">
        <v>600000</v>
      </c>
      <c r="H16" s="51">
        <f t="shared" si="0"/>
        <v>6.3802637175669932E-2</v>
      </c>
      <c r="I16" s="52">
        <f t="shared" si="1"/>
        <v>63803</v>
      </c>
    </row>
    <row r="17" spans="1:9" ht="36" customHeight="1" x14ac:dyDescent="0.35">
      <c r="A17" s="44" t="s">
        <v>199</v>
      </c>
      <c r="B17" s="49" t="s">
        <v>92</v>
      </c>
      <c r="C17" s="53" t="s">
        <v>151</v>
      </c>
      <c r="D17" s="47" t="s">
        <v>152</v>
      </c>
      <c r="E17" s="48" t="s">
        <v>161</v>
      </c>
      <c r="F17" s="49" t="s">
        <v>200</v>
      </c>
      <c r="G17" s="50">
        <v>100000</v>
      </c>
      <c r="H17" s="51">
        <f t="shared" si="0"/>
        <v>1.0633772862611655E-2</v>
      </c>
      <c r="I17" s="52">
        <f t="shared" si="1"/>
        <v>10634</v>
      </c>
    </row>
    <row r="18" spans="1:9" ht="36" customHeight="1" x14ac:dyDescent="0.35">
      <c r="A18" s="44" t="s">
        <v>199</v>
      </c>
      <c r="B18" s="49" t="s">
        <v>94</v>
      </c>
      <c r="C18" s="53" t="s">
        <v>151</v>
      </c>
      <c r="D18" s="47" t="s">
        <v>152</v>
      </c>
      <c r="E18" s="48" t="s">
        <v>161</v>
      </c>
      <c r="F18" s="49" t="s">
        <v>201</v>
      </c>
      <c r="G18" s="50">
        <v>100000</v>
      </c>
      <c r="H18" s="51">
        <f t="shared" si="0"/>
        <v>1.0633772862611655E-2</v>
      </c>
      <c r="I18" s="52">
        <f t="shared" si="1"/>
        <v>10634</v>
      </c>
    </row>
    <row r="19" spans="1:9" ht="36" customHeight="1" x14ac:dyDescent="0.35">
      <c r="A19" s="44" t="s">
        <v>165</v>
      </c>
      <c r="B19" s="49" t="s">
        <v>114</v>
      </c>
      <c r="C19" s="53" t="s">
        <v>202</v>
      </c>
      <c r="D19" s="47" t="s">
        <v>180</v>
      </c>
      <c r="E19" s="48" t="s">
        <v>166</v>
      </c>
      <c r="F19" s="49" t="s">
        <v>203</v>
      </c>
      <c r="G19" s="50">
        <v>100000</v>
      </c>
      <c r="H19" s="51">
        <f t="shared" si="0"/>
        <v>1.0633772862611655E-2</v>
      </c>
      <c r="I19" s="52">
        <f t="shared" si="1"/>
        <v>10634</v>
      </c>
    </row>
    <row r="20" spans="1:9" ht="36" customHeight="1" x14ac:dyDescent="0.35">
      <c r="A20" s="44" t="s">
        <v>165</v>
      </c>
      <c r="B20" s="49" t="s">
        <v>116</v>
      </c>
      <c r="C20" s="53" t="s">
        <v>152</v>
      </c>
      <c r="D20" s="47" t="s">
        <v>152</v>
      </c>
      <c r="E20" s="48" t="s">
        <v>166</v>
      </c>
      <c r="F20" s="49" t="s">
        <v>204</v>
      </c>
      <c r="G20" s="50">
        <v>100000</v>
      </c>
      <c r="H20" s="51">
        <f t="shared" si="0"/>
        <v>1.0633772862611655E-2</v>
      </c>
      <c r="I20" s="52">
        <f t="shared" si="1"/>
        <v>10634</v>
      </c>
    </row>
    <row r="21" spans="1:9" ht="36" customHeight="1" x14ac:dyDescent="0.35">
      <c r="A21" s="44" t="s">
        <v>205</v>
      </c>
      <c r="B21" s="49" t="s">
        <v>134</v>
      </c>
      <c r="C21" s="53" t="s">
        <v>206</v>
      </c>
      <c r="D21" s="47" t="s">
        <v>206</v>
      </c>
      <c r="E21" s="48" t="s">
        <v>207</v>
      </c>
      <c r="F21" s="49" t="s">
        <v>208</v>
      </c>
      <c r="G21" s="50">
        <v>182986</v>
      </c>
      <c r="H21" s="51">
        <f t="shared" si="0"/>
        <v>1.9458315610378564E-2</v>
      </c>
      <c r="I21" s="52">
        <f t="shared" si="1"/>
        <v>19458</v>
      </c>
    </row>
    <row r="22" spans="1:9" ht="36" customHeight="1" x14ac:dyDescent="0.35">
      <c r="A22" s="44" t="s">
        <v>205</v>
      </c>
      <c r="B22" s="49" t="s">
        <v>136</v>
      </c>
      <c r="C22" s="53" t="s">
        <v>206</v>
      </c>
      <c r="D22" s="47" t="s">
        <v>206</v>
      </c>
      <c r="E22" s="48" t="s">
        <v>207</v>
      </c>
      <c r="F22" s="49" t="s">
        <v>209</v>
      </c>
      <c r="G22" s="50">
        <v>182987</v>
      </c>
      <c r="H22" s="51">
        <f t="shared" si="0"/>
        <v>1.945842194810719E-2</v>
      </c>
      <c r="I22" s="52">
        <f t="shared" si="1"/>
        <v>19458</v>
      </c>
    </row>
    <row r="23" spans="1:9" ht="36" customHeight="1" x14ac:dyDescent="0.35">
      <c r="A23" s="44" t="s">
        <v>199</v>
      </c>
      <c r="B23" s="49" t="s">
        <v>96</v>
      </c>
      <c r="C23" s="53" t="s">
        <v>210</v>
      </c>
      <c r="D23" s="47" t="s">
        <v>152</v>
      </c>
      <c r="E23" s="48" t="s">
        <v>161</v>
      </c>
      <c r="F23" s="49" t="s">
        <v>211</v>
      </c>
      <c r="G23" s="50">
        <v>100000</v>
      </c>
      <c r="H23" s="51">
        <f t="shared" si="0"/>
        <v>1.0633772862611655E-2</v>
      </c>
      <c r="I23" s="52">
        <f t="shared" si="1"/>
        <v>10634</v>
      </c>
    </row>
    <row r="24" spans="1:9" ht="36" customHeight="1" x14ac:dyDescent="0.35">
      <c r="A24" s="44" t="s">
        <v>199</v>
      </c>
      <c r="B24" s="49" t="s">
        <v>98</v>
      </c>
      <c r="C24" s="53" t="s">
        <v>212</v>
      </c>
      <c r="D24" s="47" t="s">
        <v>152</v>
      </c>
      <c r="E24" s="48" t="s">
        <v>161</v>
      </c>
      <c r="F24" s="49" t="s">
        <v>213</v>
      </c>
      <c r="G24" s="50">
        <v>100000</v>
      </c>
      <c r="H24" s="51">
        <f t="shared" si="0"/>
        <v>1.0633772862611655E-2</v>
      </c>
      <c r="I24" s="52">
        <f t="shared" si="1"/>
        <v>10634</v>
      </c>
    </row>
    <row r="25" spans="1:9" ht="36" customHeight="1" x14ac:dyDescent="0.35">
      <c r="A25" s="44" t="s">
        <v>199</v>
      </c>
      <c r="B25" s="49" t="s">
        <v>100</v>
      </c>
      <c r="C25" s="53" t="s">
        <v>152</v>
      </c>
      <c r="D25" s="47" t="s">
        <v>152</v>
      </c>
      <c r="E25" s="48" t="s">
        <v>161</v>
      </c>
      <c r="F25" s="49" t="s">
        <v>214</v>
      </c>
      <c r="G25" s="50">
        <v>100000</v>
      </c>
      <c r="H25" s="51">
        <f t="shared" si="0"/>
        <v>1.0633772862611655E-2</v>
      </c>
      <c r="I25" s="52">
        <f t="shared" si="1"/>
        <v>10634</v>
      </c>
    </row>
    <row r="26" spans="1:9" ht="36" customHeight="1" x14ac:dyDescent="0.35">
      <c r="A26" s="44" t="s">
        <v>199</v>
      </c>
      <c r="B26" s="49" t="s">
        <v>102</v>
      </c>
      <c r="C26" s="53" t="s">
        <v>210</v>
      </c>
      <c r="D26" s="47" t="s">
        <v>152</v>
      </c>
      <c r="E26" s="48" t="s">
        <v>161</v>
      </c>
      <c r="F26" s="49" t="s">
        <v>215</v>
      </c>
      <c r="G26" s="50">
        <v>100000</v>
      </c>
      <c r="H26" s="51">
        <f t="shared" si="0"/>
        <v>1.0633772862611655E-2</v>
      </c>
      <c r="I26" s="52">
        <f t="shared" si="1"/>
        <v>10634</v>
      </c>
    </row>
    <row r="27" spans="1:9" ht="36" customHeight="1" x14ac:dyDescent="0.35">
      <c r="A27" s="65" t="s">
        <v>216</v>
      </c>
      <c r="B27" s="49" t="s">
        <v>122</v>
      </c>
      <c r="C27" s="53" t="s">
        <v>168</v>
      </c>
      <c r="D27" s="47" t="s">
        <v>168</v>
      </c>
      <c r="E27" s="48" t="s">
        <v>161</v>
      </c>
      <c r="F27" s="49" t="s">
        <v>217</v>
      </c>
      <c r="G27" s="50">
        <v>584000</v>
      </c>
      <c r="H27" s="51">
        <f t="shared" si="0"/>
        <v>6.2101233517652066E-2</v>
      </c>
      <c r="I27" s="52">
        <f>ROUND(H27*$G$39,0)-1</f>
        <v>62100</v>
      </c>
    </row>
    <row r="28" spans="1:9" ht="36" customHeight="1" x14ac:dyDescent="0.35">
      <c r="A28" s="44" t="s">
        <v>218</v>
      </c>
      <c r="B28" s="49" t="s">
        <v>126</v>
      </c>
      <c r="C28" s="53" t="s">
        <v>219</v>
      </c>
      <c r="D28" s="47" t="s">
        <v>152</v>
      </c>
      <c r="E28" s="48" t="s">
        <v>153</v>
      </c>
      <c r="F28" s="49" t="s">
        <v>220</v>
      </c>
      <c r="G28" s="50">
        <v>117594</v>
      </c>
      <c r="H28" s="51">
        <f t="shared" si="0"/>
        <v>1.250467886005955E-2</v>
      </c>
      <c r="I28" s="52">
        <f t="shared" si="1"/>
        <v>12505</v>
      </c>
    </row>
    <row r="29" spans="1:9" ht="36" customHeight="1" x14ac:dyDescent="0.35">
      <c r="A29" s="44" t="s">
        <v>218</v>
      </c>
      <c r="B29" s="49" t="s">
        <v>128</v>
      </c>
      <c r="C29" s="53" t="s">
        <v>219</v>
      </c>
      <c r="D29" s="47" t="s">
        <v>152</v>
      </c>
      <c r="E29" s="48" t="s">
        <v>153</v>
      </c>
      <c r="F29" s="49" t="s">
        <v>221</v>
      </c>
      <c r="G29" s="50">
        <v>117594</v>
      </c>
      <c r="H29" s="51">
        <f t="shared" si="0"/>
        <v>1.250467886005955E-2</v>
      </c>
      <c r="I29" s="52">
        <f t="shared" si="1"/>
        <v>12505</v>
      </c>
    </row>
    <row r="30" spans="1:9" ht="36" customHeight="1" x14ac:dyDescent="0.35">
      <c r="A30" s="44" t="s">
        <v>218</v>
      </c>
      <c r="B30" s="49" t="s">
        <v>130</v>
      </c>
      <c r="C30" s="53" t="s">
        <v>219</v>
      </c>
      <c r="D30" s="47" t="s">
        <v>152</v>
      </c>
      <c r="E30" s="48" t="s">
        <v>153</v>
      </c>
      <c r="F30" s="49" t="s">
        <v>222</v>
      </c>
      <c r="G30" s="50">
        <v>117594</v>
      </c>
      <c r="H30" s="51">
        <f t="shared" si="0"/>
        <v>1.250467886005955E-2</v>
      </c>
      <c r="I30" s="52">
        <f t="shared" si="1"/>
        <v>12505</v>
      </c>
    </row>
    <row r="31" spans="1:9" ht="36" customHeight="1" x14ac:dyDescent="0.35">
      <c r="A31" s="44" t="s">
        <v>223</v>
      </c>
      <c r="B31" s="49" t="s">
        <v>84</v>
      </c>
      <c r="C31" s="53" t="s">
        <v>224</v>
      </c>
      <c r="D31" s="47" t="s">
        <v>157</v>
      </c>
      <c r="E31" s="48" t="s">
        <v>225</v>
      </c>
      <c r="F31" s="49" t="s">
        <v>226</v>
      </c>
      <c r="G31" s="50">
        <v>350000</v>
      </c>
      <c r="H31" s="51">
        <f t="shared" si="0"/>
        <v>3.721820501914079E-2</v>
      </c>
      <c r="I31" s="52">
        <f t="shared" si="1"/>
        <v>37218</v>
      </c>
    </row>
    <row r="32" spans="1:9" ht="36" customHeight="1" x14ac:dyDescent="0.35">
      <c r="A32" s="44" t="s">
        <v>163</v>
      </c>
      <c r="B32" s="49" t="s">
        <v>140</v>
      </c>
      <c r="C32" s="53" t="s">
        <v>152</v>
      </c>
      <c r="D32" s="47" t="s">
        <v>152</v>
      </c>
      <c r="E32" s="48" t="s">
        <v>166</v>
      </c>
      <c r="F32" s="49" t="s">
        <v>227</v>
      </c>
      <c r="G32" s="50">
        <v>600000</v>
      </c>
      <c r="H32" s="51">
        <f t="shared" si="0"/>
        <v>6.3802637175669932E-2</v>
      </c>
      <c r="I32" s="52">
        <f t="shared" si="1"/>
        <v>63803</v>
      </c>
    </row>
    <row r="33" spans="1:9" ht="36" customHeight="1" x14ac:dyDescent="0.35">
      <c r="A33" s="44" t="s">
        <v>228</v>
      </c>
      <c r="B33" s="49" t="s">
        <v>104</v>
      </c>
      <c r="C33" s="53" t="s">
        <v>229</v>
      </c>
      <c r="D33" s="47" t="s">
        <v>229</v>
      </c>
      <c r="E33" s="48" t="s">
        <v>153</v>
      </c>
      <c r="F33" s="49" t="s">
        <v>230</v>
      </c>
      <c r="G33" s="50">
        <v>356000</v>
      </c>
      <c r="H33" s="51">
        <f t="shared" si="0"/>
        <v>3.7856231390897492E-2</v>
      </c>
      <c r="I33" s="52">
        <f t="shared" si="1"/>
        <v>37856</v>
      </c>
    </row>
    <row r="34" spans="1:9" ht="36" customHeight="1" x14ac:dyDescent="0.35">
      <c r="A34" s="44" t="s">
        <v>165</v>
      </c>
      <c r="B34" s="49" t="s">
        <v>118</v>
      </c>
      <c r="C34" s="53" t="s">
        <v>152</v>
      </c>
      <c r="D34" s="47" t="s">
        <v>152</v>
      </c>
      <c r="E34" s="48" t="s">
        <v>166</v>
      </c>
      <c r="F34" s="49" t="s">
        <v>231</v>
      </c>
      <c r="G34" s="50">
        <v>100000</v>
      </c>
      <c r="H34" s="51">
        <f t="shared" si="0"/>
        <v>1.0633772862611655E-2</v>
      </c>
      <c r="I34" s="52">
        <f>ROUND(H34*$G$39,0)-1</f>
        <v>10633</v>
      </c>
    </row>
    <row r="35" spans="1:9" ht="36" customHeight="1" x14ac:dyDescent="0.35">
      <c r="A35" s="44" t="s">
        <v>232</v>
      </c>
      <c r="B35" s="49" t="s">
        <v>76</v>
      </c>
      <c r="C35" s="53" t="s">
        <v>233</v>
      </c>
      <c r="D35" s="47" t="s">
        <v>234</v>
      </c>
      <c r="E35" s="48" t="s">
        <v>153</v>
      </c>
      <c r="F35" s="49" t="s">
        <v>235</v>
      </c>
      <c r="G35" s="50">
        <v>300000</v>
      </c>
      <c r="H35" s="51">
        <f t="shared" si="0"/>
        <v>3.1901318587834966E-2</v>
      </c>
      <c r="I35" s="52">
        <f>ROUND(H35*$G$39,0)-1</f>
        <v>31900</v>
      </c>
    </row>
    <row r="36" spans="1:9" ht="36" customHeight="1" x14ac:dyDescent="0.35">
      <c r="A36" s="44" t="s">
        <v>236</v>
      </c>
      <c r="B36" s="49" t="s">
        <v>82</v>
      </c>
      <c r="C36" s="53" t="s">
        <v>237</v>
      </c>
      <c r="D36" s="49" t="s">
        <v>238</v>
      </c>
      <c r="E36" s="48" t="s">
        <v>153</v>
      </c>
      <c r="F36" s="49" t="s">
        <v>239</v>
      </c>
      <c r="G36" s="50">
        <v>150083</v>
      </c>
      <c r="H36" s="51">
        <f t="shared" si="0"/>
        <v>1.5959485325393451E-2</v>
      </c>
      <c r="I36" s="52">
        <f t="shared" si="1"/>
        <v>15959</v>
      </c>
    </row>
    <row r="37" spans="1:9" ht="36" customHeight="1" x14ac:dyDescent="0.35">
      <c r="G37" s="54">
        <f>SUM(G2:G36)</f>
        <v>9404000</v>
      </c>
      <c r="H37" s="55">
        <f>SUM(H2:H36)</f>
        <v>1.0000000000000004</v>
      </c>
      <c r="I37" s="52">
        <f>SUM(I2:I36)</f>
        <v>1000000</v>
      </c>
    </row>
    <row r="38" spans="1:9" ht="36" customHeight="1" x14ac:dyDescent="0.35"/>
    <row r="39" spans="1:9" ht="36" customHeight="1" x14ac:dyDescent="0.35">
      <c r="F39" s="49" t="s">
        <v>240</v>
      </c>
      <c r="G39" s="50">
        <v>1000000</v>
      </c>
    </row>
    <row r="40" spans="1:9" ht="36" customHeight="1"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1572-DFFE-41E0-9AA5-2CF201AFE936}">
  <dimension ref="A1:C36"/>
  <sheetViews>
    <sheetView workbookViewId="0">
      <selection activeCell="D12" sqref="D12"/>
    </sheetView>
  </sheetViews>
  <sheetFormatPr defaultRowHeight="14.5" x14ac:dyDescent="0.35"/>
  <cols>
    <col min="1" max="1" width="44.7265625" customWidth="1"/>
    <col min="2" max="2" width="28.7265625" customWidth="1"/>
    <col min="3" max="3" width="16.1796875" customWidth="1"/>
  </cols>
  <sheetData>
    <row r="1" spans="1:3" ht="43" thickBot="1" x14ac:dyDescent="0.4">
      <c r="A1" s="43" t="s">
        <v>144</v>
      </c>
      <c r="B1" s="43" t="s">
        <v>71</v>
      </c>
      <c r="C1" s="56" t="s">
        <v>72</v>
      </c>
    </row>
    <row r="2" spans="1:3" x14ac:dyDescent="0.35">
      <c r="A2" s="44" t="s">
        <v>182</v>
      </c>
      <c r="B2" s="45" t="s">
        <v>74</v>
      </c>
      <c r="C2" s="57">
        <v>23613</v>
      </c>
    </row>
    <row r="3" spans="1:3" x14ac:dyDescent="0.35">
      <c r="A3" s="44" t="s">
        <v>232</v>
      </c>
      <c r="B3" s="49" t="s">
        <v>76</v>
      </c>
      <c r="C3" s="57">
        <v>31900</v>
      </c>
    </row>
    <row r="4" spans="1:3" x14ac:dyDescent="0.35">
      <c r="A4" s="44" t="s">
        <v>188</v>
      </c>
      <c r="B4" s="49" t="s">
        <v>78</v>
      </c>
      <c r="C4" s="57">
        <v>28339</v>
      </c>
    </row>
    <row r="5" spans="1:3" x14ac:dyDescent="0.35">
      <c r="A5" s="44" t="s">
        <v>188</v>
      </c>
      <c r="B5" s="49" t="s">
        <v>80</v>
      </c>
      <c r="C5" s="57">
        <v>35464</v>
      </c>
    </row>
    <row r="6" spans="1:3" x14ac:dyDescent="0.35">
      <c r="A6" s="44" t="s">
        <v>236</v>
      </c>
      <c r="B6" s="49" t="s">
        <v>82</v>
      </c>
      <c r="C6" s="57">
        <v>15959</v>
      </c>
    </row>
    <row r="7" spans="1:3" x14ac:dyDescent="0.35">
      <c r="A7" s="44" t="s">
        <v>223</v>
      </c>
      <c r="B7" s="49" t="s">
        <v>84</v>
      </c>
      <c r="C7" s="57">
        <v>37218</v>
      </c>
    </row>
    <row r="8" spans="1:3" x14ac:dyDescent="0.35">
      <c r="A8" s="44" t="s">
        <v>155</v>
      </c>
      <c r="B8" s="49" t="s">
        <v>86</v>
      </c>
      <c r="C8" s="57">
        <v>58760</v>
      </c>
    </row>
    <row r="9" spans="1:3" x14ac:dyDescent="0.35">
      <c r="A9" s="44" t="s">
        <v>178</v>
      </c>
      <c r="B9" s="49" t="s">
        <v>88</v>
      </c>
      <c r="C9" s="57">
        <v>21268</v>
      </c>
    </row>
    <row r="10" spans="1:3" x14ac:dyDescent="0.35">
      <c r="A10" s="44" t="s">
        <v>174</v>
      </c>
      <c r="B10" s="49" t="s">
        <v>90</v>
      </c>
      <c r="C10" s="57">
        <v>23851</v>
      </c>
    </row>
    <row r="11" spans="1:3" x14ac:dyDescent="0.35">
      <c r="A11" s="44" t="s">
        <v>199</v>
      </c>
      <c r="B11" s="49" t="s">
        <v>92</v>
      </c>
      <c r="C11" s="57">
        <v>10634</v>
      </c>
    </row>
    <row r="12" spans="1:3" x14ac:dyDescent="0.35">
      <c r="A12" s="44" t="s">
        <v>199</v>
      </c>
      <c r="B12" s="49" t="s">
        <v>94</v>
      </c>
      <c r="C12" s="57">
        <v>10634</v>
      </c>
    </row>
    <row r="13" spans="1:3" x14ac:dyDescent="0.35">
      <c r="A13" s="44" t="s">
        <v>199</v>
      </c>
      <c r="B13" s="49" t="s">
        <v>96</v>
      </c>
      <c r="C13" s="57">
        <v>10634</v>
      </c>
    </row>
    <row r="14" spans="1:3" x14ac:dyDescent="0.35">
      <c r="A14" s="44" t="s">
        <v>199</v>
      </c>
      <c r="B14" s="49" t="s">
        <v>98</v>
      </c>
      <c r="C14" s="57">
        <v>10634</v>
      </c>
    </row>
    <row r="15" spans="1:3" x14ac:dyDescent="0.35">
      <c r="A15" s="44" t="s">
        <v>199</v>
      </c>
      <c r="B15" s="49" t="s">
        <v>100</v>
      </c>
      <c r="C15" s="57">
        <v>10634</v>
      </c>
    </row>
    <row r="16" spans="1:3" x14ac:dyDescent="0.35">
      <c r="A16" s="44" t="s">
        <v>199</v>
      </c>
      <c r="B16" s="49" t="s">
        <v>102</v>
      </c>
      <c r="C16" s="57">
        <v>10634</v>
      </c>
    </row>
    <row r="17" spans="1:3" x14ac:dyDescent="0.35">
      <c r="A17" s="44" t="s">
        <v>228</v>
      </c>
      <c r="B17" s="49" t="s">
        <v>104</v>
      </c>
      <c r="C17" s="57">
        <v>37856</v>
      </c>
    </row>
    <row r="18" spans="1:3" x14ac:dyDescent="0.35">
      <c r="A18" s="44" t="s">
        <v>150</v>
      </c>
      <c r="B18" s="49" t="s">
        <v>106</v>
      </c>
      <c r="C18" s="57">
        <v>63803</v>
      </c>
    </row>
    <row r="19" spans="1:3" x14ac:dyDescent="0.35">
      <c r="A19" s="44" t="s">
        <v>185</v>
      </c>
      <c r="B19" s="49" t="s">
        <v>108</v>
      </c>
      <c r="C19" s="57">
        <v>22118</v>
      </c>
    </row>
    <row r="20" spans="1:3" x14ac:dyDescent="0.35">
      <c r="A20" s="44" t="s">
        <v>165</v>
      </c>
      <c r="B20" s="49" t="s">
        <v>110</v>
      </c>
      <c r="C20" s="57">
        <v>10634</v>
      </c>
    </row>
    <row r="21" spans="1:3" x14ac:dyDescent="0.35">
      <c r="A21" s="44" t="s">
        <v>165</v>
      </c>
      <c r="B21" s="49" t="s">
        <v>112</v>
      </c>
      <c r="C21" s="57">
        <v>21268</v>
      </c>
    </row>
    <row r="22" spans="1:3" x14ac:dyDescent="0.35">
      <c r="A22" s="44" t="s">
        <v>165</v>
      </c>
      <c r="B22" s="49" t="s">
        <v>114</v>
      </c>
      <c r="C22" s="57">
        <v>10634</v>
      </c>
    </row>
    <row r="23" spans="1:3" x14ac:dyDescent="0.35">
      <c r="A23" s="44" t="s">
        <v>165</v>
      </c>
      <c r="B23" s="49" t="s">
        <v>116</v>
      </c>
      <c r="C23" s="57">
        <v>10634</v>
      </c>
    </row>
    <row r="24" spans="1:3" x14ac:dyDescent="0.35">
      <c r="A24" s="44" t="s">
        <v>165</v>
      </c>
      <c r="B24" s="49" t="s">
        <v>118</v>
      </c>
      <c r="C24" s="57">
        <v>10633</v>
      </c>
    </row>
    <row r="25" spans="1:3" x14ac:dyDescent="0.35">
      <c r="A25" s="44" t="s">
        <v>159</v>
      </c>
      <c r="B25" s="49" t="s">
        <v>120</v>
      </c>
      <c r="C25" s="57">
        <v>63803</v>
      </c>
    </row>
    <row r="26" spans="1:3" x14ac:dyDescent="0.35">
      <c r="A26" s="44" t="s">
        <v>216</v>
      </c>
      <c r="B26" s="49" t="s">
        <v>122</v>
      </c>
      <c r="C26" s="57">
        <v>62100</v>
      </c>
    </row>
    <row r="27" spans="1:3" x14ac:dyDescent="0.35">
      <c r="A27" s="44" t="s">
        <v>193</v>
      </c>
      <c r="B27" s="49" t="s">
        <v>124</v>
      </c>
      <c r="C27" s="57">
        <v>31901</v>
      </c>
    </row>
    <row r="28" spans="1:3" x14ac:dyDescent="0.35">
      <c r="A28" s="44" t="s">
        <v>218</v>
      </c>
      <c r="B28" s="49" t="s">
        <v>126</v>
      </c>
      <c r="C28" s="57">
        <v>12505</v>
      </c>
    </row>
    <row r="29" spans="1:3" x14ac:dyDescent="0.35">
      <c r="A29" s="44" t="s">
        <v>218</v>
      </c>
      <c r="B29" s="49" t="s">
        <v>128</v>
      </c>
      <c r="C29" s="57">
        <v>12505</v>
      </c>
    </row>
    <row r="30" spans="1:3" x14ac:dyDescent="0.35">
      <c r="A30" s="44" t="s">
        <v>218</v>
      </c>
      <c r="B30" s="49" t="s">
        <v>130</v>
      </c>
      <c r="C30" s="57">
        <v>12505</v>
      </c>
    </row>
    <row r="31" spans="1:3" x14ac:dyDescent="0.35">
      <c r="A31" s="44" t="s">
        <v>195</v>
      </c>
      <c r="B31" s="49" t="s">
        <v>132</v>
      </c>
      <c r="C31" s="57">
        <v>63803</v>
      </c>
    </row>
    <row r="32" spans="1:3" ht="28.5" x14ac:dyDescent="0.35">
      <c r="A32" s="44" t="s">
        <v>205</v>
      </c>
      <c r="B32" s="49" t="s">
        <v>134</v>
      </c>
      <c r="C32" s="57">
        <v>19458</v>
      </c>
    </row>
    <row r="33" spans="1:3" ht="28.5" x14ac:dyDescent="0.35">
      <c r="A33" s="44" t="s">
        <v>205</v>
      </c>
      <c r="B33" s="49" t="s">
        <v>136</v>
      </c>
      <c r="C33" s="57">
        <v>19458</v>
      </c>
    </row>
    <row r="34" spans="1:3" x14ac:dyDescent="0.35">
      <c r="A34" s="44" t="s">
        <v>163</v>
      </c>
      <c r="B34" s="49" t="s">
        <v>138</v>
      </c>
      <c r="C34" s="57">
        <v>63803</v>
      </c>
    </row>
    <row r="35" spans="1:3" x14ac:dyDescent="0.35">
      <c r="A35" s="44" t="s">
        <v>163</v>
      </c>
      <c r="B35" s="49" t="s">
        <v>140</v>
      </c>
      <c r="C35" s="57">
        <v>63803</v>
      </c>
    </row>
    <row r="36" spans="1:3" x14ac:dyDescent="0.35">
      <c r="A36" s="44" t="s">
        <v>170</v>
      </c>
      <c r="B36" s="49" t="s">
        <v>142</v>
      </c>
      <c r="C36" s="57">
        <v>46600</v>
      </c>
    </row>
  </sheetData>
  <sortState xmlns:xlrd2="http://schemas.microsoft.com/office/spreadsheetml/2017/richdata2" ref="A2:C36">
    <sortCondition ref="A2:A3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288B647DFC034DBA052FA8B32F7531" ma:contentTypeVersion="4" ma:contentTypeDescription="Create a new document." ma:contentTypeScope="" ma:versionID="391d0969456822e6fd17802d971492db">
  <xsd:schema xmlns:xsd="http://www.w3.org/2001/XMLSchema" xmlns:xs="http://www.w3.org/2001/XMLSchema" xmlns:p="http://schemas.microsoft.com/office/2006/metadata/properties" xmlns:ns2="75226c5e-c4c7-45e0-841b-39ab4af4049e" xmlns:ns3="f7c11034-38b4-4a5e-bacf-153b2fccef03" targetNamespace="http://schemas.microsoft.com/office/2006/metadata/properties" ma:root="true" ma:fieldsID="553c0794acd763c1868815ca483238da" ns2:_="" ns3:_="">
    <xsd:import namespace="75226c5e-c4c7-45e0-841b-39ab4af4049e"/>
    <xsd:import namespace="f7c11034-38b4-4a5e-bacf-153b2fccef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26c5e-c4c7-45e0-841b-39ab4af40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c11034-38b4-4a5e-bacf-153b2fccef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BEFA95-D6F0-4E0A-A9A2-C8C990DEE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26c5e-c4c7-45e0-841b-39ab4af4049e"/>
    <ds:schemaRef ds:uri="f7c11034-38b4-4a5e-bacf-153b2fcce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AB1A9832-0A90-4185-9C82-9F62D9268886}">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 ds:uri="f7c11034-38b4-4a5e-bacf-153b2fccef03"/>
    <ds:schemaRef ds:uri="75226c5e-c4c7-45e0-841b-39ab4af4049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Page</vt:lpstr>
      <vt:lpstr>PAS Allocation Acceptance </vt:lpstr>
      <vt:lpstr>PAS Dropdowns</vt:lpstr>
      <vt:lpstr>Round 3 Allocation</vt:lpstr>
      <vt:lpstr>Sheet6</vt:lpstr>
      <vt:lpstr>'Cover Page'!Print_Area</vt:lpstr>
      <vt:lpstr>'PAS Allocation Acceptance '!Print_Area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Baker, Nicklas@HCD</cp:lastModifiedBy>
  <cp:revision/>
  <cp:lastPrinted>2023-03-13T15:13:28Z</cp:lastPrinted>
  <dcterms:created xsi:type="dcterms:W3CDTF">2018-07-12T15:54:47Z</dcterms:created>
  <dcterms:modified xsi:type="dcterms:W3CDTF">2023-03-27T18:00:26Z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0x01010033288B647DFC034DBA052FA8B32F7531</vt:lpwstr>
  </property>
  <property fmtid="{D5CDD505-2E9C-101B-9397-08002B2CF9AE}" pid="3" name="Order">
    <vt:r8>96900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