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6.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7.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8.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9.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cahcd-my.sharepoint.com/personal/dori_ganetsos_hcd_ca_gov/Documents/Desktop/"/>
    </mc:Choice>
  </mc:AlternateContent>
  <xr:revisionPtr revIDLastSave="374" documentId="8_{DEFA434B-43CF-4D60-998C-2B1C93DA5300}" xr6:coauthVersionLast="47" xr6:coauthVersionMax="47" xr10:uidLastSave="{E22FBE89-75BC-458D-A024-E5394088756D}"/>
  <bookViews>
    <workbookView xWindow="57480" yWindow="15" windowWidth="29040" windowHeight="15840" xr2:uid="{237FCD45-18A0-44B5-9606-CDA53E605E42}"/>
  </bookViews>
  <sheets>
    <sheet name="REAP 2.0 Cover Page" sheetId="8" r:id="rId1"/>
    <sheet name="Application Instructions" sheetId="9" r:id="rId2"/>
    <sheet name="A. Applicant Information" sheetId="4" r:id="rId3"/>
    <sheet name="B. Application Budget Overview" sheetId="1" r:id="rId4"/>
    <sheet name="C. Threshold-Equitable Outreac" sheetId="6" r:id="rId5"/>
    <sheet name="D. Threshold-Program Priorities" sheetId="35" r:id="rId6"/>
    <sheet name="E. Threshold-Beneficial Imp-1" sheetId="26" r:id="rId7"/>
    <sheet name="F6. Proposed Use #6" sheetId="15" state="hidden" r:id="rId8"/>
    <sheet name="F7. Proposed Use #7" sheetId="16" state="hidden" r:id="rId9"/>
    <sheet name="E. Threshold-Beneficial Imp-2" sheetId="31" r:id="rId10"/>
    <sheet name="E. Threshold-Beneficial Imp-3" sheetId="32" r:id="rId11"/>
    <sheet name="E. Threshold-Beneficial Imp-4" sheetId="33" r:id="rId12"/>
    <sheet name="E. Threshold-Beneficial Imp-5" sheetId="34" r:id="rId13"/>
    <sheet name="F. Scoring-1A" sheetId="20" r:id="rId14"/>
    <sheet name="F. Scoring-1B" sheetId="36" r:id="rId15"/>
    <sheet name="F. Scoring-1C" sheetId="37" r:id="rId16"/>
    <sheet name="F. Scoring-2A" sheetId="38" r:id="rId17"/>
    <sheet name="F. Scoring-2B" sheetId="39" r:id="rId18"/>
    <sheet name="G. Mapping" sheetId="17" r:id="rId19"/>
    <sheet name="H. Miscellaneous" sheetId="10" r:id="rId20"/>
  </sheets>
  <definedNames>
    <definedName name="_xlnm.Print_Area" localSheetId="3">'B. Application Budget Overview'!#REF!</definedName>
    <definedName name="_xlnm.Print_Area" localSheetId="6">'E. Threshold-Beneficial Imp-1'!$A$1:$I$56</definedName>
    <definedName name="_xlnm.Print_Area" localSheetId="9">'E. Threshold-Beneficial Imp-2'!$A$2:$I$51</definedName>
    <definedName name="_xlnm.Print_Area" localSheetId="10">'E. Threshold-Beneficial Imp-3'!$A$2:$I$51</definedName>
    <definedName name="_xlnm.Print_Area" localSheetId="11">'E. Threshold-Beneficial Imp-4'!$A$2:$I$52</definedName>
    <definedName name="_xlnm.Print_Area" localSheetId="12">'E. Threshold-Beneficial Imp-5'!$A$2:$I$52</definedName>
    <definedName name="_xlnm.Print_Area" localSheetId="7">'F6. Proposed Use #6'!$A$1:$I$76</definedName>
    <definedName name="_xlnm.Print_Area" localSheetId="8">'F7. Proposed Use #7'!$A$1:$I$76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1" i="1" l="1"/>
  <c r="D61" i="1"/>
  <c r="E60" i="1"/>
  <c r="D60" i="1"/>
  <c r="E59" i="1"/>
  <c r="D59" i="1"/>
  <c r="E51" i="1"/>
  <c r="D51" i="1"/>
  <c r="E50" i="1"/>
  <c r="D50" i="1"/>
  <c r="E49" i="1"/>
  <c r="D49" i="1"/>
  <c r="E41" i="1"/>
  <c r="D41" i="1"/>
  <c r="E40" i="1"/>
  <c r="D40" i="1"/>
  <c r="E39" i="1"/>
  <c r="D39" i="1"/>
  <c r="E31" i="1"/>
  <c r="D31" i="1"/>
  <c r="E30" i="1"/>
  <c r="D30" i="1"/>
  <c r="E29" i="1"/>
  <c r="D29" i="1"/>
  <c r="E21" i="1"/>
  <c r="D21" i="1"/>
  <c r="E20" i="1"/>
  <c r="D20" i="1"/>
  <c r="E19" i="1"/>
  <c r="D19" i="1"/>
  <c r="A36" i="33"/>
  <c r="H36" i="33" s="1"/>
  <c r="F51" i="1" s="1"/>
  <c r="A35" i="33"/>
  <c r="H35" i="33" s="1"/>
  <c r="F50" i="1" s="1"/>
  <c r="A34" i="33"/>
  <c r="H34" i="33" s="1"/>
  <c r="F49" i="1" s="1"/>
  <c r="A36" i="32"/>
  <c r="H36" i="32" s="1"/>
  <c r="F41" i="1" s="1"/>
  <c r="A35" i="32"/>
  <c r="A34" i="32"/>
  <c r="H34" i="32" s="1"/>
  <c r="F39" i="1" s="1"/>
  <c r="A36" i="31"/>
  <c r="H36" i="31" s="1"/>
  <c r="F31" i="1" s="1"/>
  <c r="A35" i="31"/>
  <c r="A34" i="31"/>
  <c r="H34" i="31" s="1"/>
  <c r="F29" i="1" s="1"/>
  <c r="A35" i="26"/>
  <c r="H35" i="26" s="1"/>
  <c r="F21" i="1" s="1"/>
  <c r="A34" i="26"/>
  <c r="H34" i="26" s="1"/>
  <c r="F20" i="1" s="1"/>
  <c r="A33" i="26"/>
  <c r="H33" i="26" s="1"/>
  <c r="F19" i="1" s="1"/>
  <c r="A36" i="34"/>
  <c r="H36" i="34" s="1"/>
  <c r="F61" i="1" s="1"/>
  <c r="A35" i="34"/>
  <c r="A34" i="34"/>
  <c r="H34" i="34" s="1"/>
  <c r="F59" i="1" s="1"/>
  <c r="C61" i="1"/>
  <c r="A61" i="1"/>
  <c r="C60" i="1"/>
  <c r="A60" i="1"/>
  <c r="C59" i="1"/>
  <c r="A59" i="1"/>
  <c r="E58" i="1"/>
  <c r="D58" i="1"/>
  <c r="C58" i="1"/>
  <c r="A58" i="1"/>
  <c r="E57" i="1"/>
  <c r="D57" i="1"/>
  <c r="C57" i="1"/>
  <c r="A57" i="1"/>
  <c r="E56" i="1"/>
  <c r="D56" i="1"/>
  <c r="C56" i="1"/>
  <c r="A56" i="1"/>
  <c r="E55" i="1"/>
  <c r="D55" i="1"/>
  <c r="C55" i="1"/>
  <c r="A55" i="1"/>
  <c r="E54" i="1"/>
  <c r="D54" i="1"/>
  <c r="C54" i="1"/>
  <c r="A54" i="1"/>
  <c r="E53" i="1"/>
  <c r="D53" i="1"/>
  <c r="C53" i="1"/>
  <c r="A53" i="1"/>
  <c r="B53" i="1" s="1"/>
  <c r="G53" i="1" s="1"/>
  <c r="C52" i="1"/>
  <c r="C51" i="1"/>
  <c r="A51" i="1"/>
  <c r="C50" i="1"/>
  <c r="A50" i="1"/>
  <c r="C49" i="1"/>
  <c r="A49" i="1"/>
  <c r="E48" i="1"/>
  <c r="D48" i="1"/>
  <c r="C48" i="1"/>
  <c r="A48" i="1"/>
  <c r="E47" i="1"/>
  <c r="D47" i="1"/>
  <c r="C47" i="1"/>
  <c r="A47" i="1"/>
  <c r="E46" i="1"/>
  <c r="D46" i="1"/>
  <c r="C46" i="1"/>
  <c r="A46" i="1"/>
  <c r="E45" i="1"/>
  <c r="D45" i="1"/>
  <c r="C45" i="1"/>
  <c r="A45" i="1"/>
  <c r="E44" i="1"/>
  <c r="D44" i="1"/>
  <c r="C44" i="1"/>
  <c r="A44" i="1"/>
  <c r="E43" i="1"/>
  <c r="D43" i="1"/>
  <c r="C43" i="1"/>
  <c r="A43" i="1"/>
  <c r="B43" i="1" s="1"/>
  <c r="G43" i="1" s="1"/>
  <c r="C42" i="1"/>
  <c r="C41" i="1"/>
  <c r="A41" i="1"/>
  <c r="C40" i="1"/>
  <c r="A40" i="1"/>
  <c r="C39" i="1"/>
  <c r="A39" i="1"/>
  <c r="E38" i="1"/>
  <c r="D38" i="1"/>
  <c r="C38" i="1"/>
  <c r="A38" i="1"/>
  <c r="E37" i="1"/>
  <c r="D37" i="1"/>
  <c r="C37" i="1"/>
  <c r="A37" i="1"/>
  <c r="E36" i="1"/>
  <c r="D36" i="1"/>
  <c r="C36" i="1"/>
  <c r="A36" i="1"/>
  <c r="E35" i="1"/>
  <c r="D35" i="1"/>
  <c r="C35" i="1"/>
  <c r="A35" i="1"/>
  <c r="E34" i="1"/>
  <c r="D34" i="1"/>
  <c r="C34" i="1"/>
  <c r="A34" i="1"/>
  <c r="E33" i="1"/>
  <c r="D33" i="1"/>
  <c r="C33" i="1"/>
  <c r="A33" i="1"/>
  <c r="B33" i="1" s="1"/>
  <c r="C32" i="1"/>
  <c r="C31" i="1"/>
  <c r="A31" i="1"/>
  <c r="C30" i="1"/>
  <c r="A30" i="1"/>
  <c r="C29" i="1"/>
  <c r="A29" i="1"/>
  <c r="E28" i="1"/>
  <c r="D28" i="1"/>
  <c r="C28" i="1"/>
  <c r="A28" i="1"/>
  <c r="E27" i="1"/>
  <c r="D27" i="1"/>
  <c r="C27" i="1"/>
  <c r="A27" i="1"/>
  <c r="E26" i="1"/>
  <c r="D26" i="1"/>
  <c r="C26" i="1"/>
  <c r="A26" i="1"/>
  <c r="E25" i="1"/>
  <c r="D25" i="1"/>
  <c r="C25" i="1"/>
  <c r="A25" i="1"/>
  <c r="E24" i="1"/>
  <c r="D24" i="1"/>
  <c r="C24" i="1"/>
  <c r="A24" i="1"/>
  <c r="E23" i="1"/>
  <c r="D23" i="1"/>
  <c r="C23" i="1"/>
  <c r="A23" i="1"/>
  <c r="B23" i="1" s="1"/>
  <c r="G23" i="1" s="1"/>
  <c r="C22" i="1"/>
  <c r="C21" i="1"/>
  <c r="A21" i="1"/>
  <c r="C20" i="1"/>
  <c r="A20" i="1"/>
  <c r="C19" i="1"/>
  <c r="A19" i="1"/>
  <c r="E18" i="1"/>
  <c r="D18" i="1"/>
  <c r="C18" i="1"/>
  <c r="A18" i="1"/>
  <c r="E17" i="1"/>
  <c r="D17" i="1"/>
  <c r="C17" i="1"/>
  <c r="A17" i="1"/>
  <c r="E16" i="1"/>
  <c r="D16" i="1"/>
  <c r="C16" i="1"/>
  <c r="A16" i="1"/>
  <c r="E15" i="1"/>
  <c r="D15" i="1"/>
  <c r="C15" i="1"/>
  <c r="A15" i="1"/>
  <c r="E14" i="1"/>
  <c r="D14" i="1"/>
  <c r="C14" i="1"/>
  <c r="A14" i="1"/>
  <c r="E13" i="1"/>
  <c r="D13" i="1"/>
  <c r="C13" i="1"/>
  <c r="A13" i="1"/>
  <c r="B13" i="1" s="1"/>
  <c r="G13" i="1" s="1"/>
  <c r="C12" i="1"/>
  <c r="A33" i="34"/>
  <c r="A32" i="34"/>
  <c r="H32" i="34" s="1"/>
  <c r="F57" i="1" s="1"/>
  <c r="A31" i="34"/>
  <c r="A30" i="34"/>
  <c r="H30" i="34" s="1"/>
  <c r="F55" i="1" s="1"/>
  <c r="A29" i="34"/>
  <c r="A28" i="34"/>
  <c r="H28" i="34" s="1"/>
  <c r="F53" i="1" s="1"/>
  <c r="B16" i="34"/>
  <c r="B17" i="34" s="1"/>
  <c r="J15" i="34"/>
  <c r="A33" i="33"/>
  <c r="A32" i="33"/>
  <c r="H32" i="33" s="1"/>
  <c r="F47" i="1" s="1"/>
  <c r="A31" i="33"/>
  <c r="A30" i="33"/>
  <c r="H30" i="33" s="1"/>
  <c r="F45" i="1" s="1"/>
  <c r="A29" i="33"/>
  <c r="A28" i="33"/>
  <c r="H28" i="33" s="1"/>
  <c r="F43" i="1" s="1"/>
  <c r="B16" i="33"/>
  <c r="B17" i="33" s="1"/>
  <c r="J15" i="33"/>
  <c r="B16" i="32"/>
  <c r="B17" i="32" s="1"/>
  <c r="B18" i="32" s="1"/>
  <c r="J15" i="32"/>
  <c r="B16" i="31"/>
  <c r="J16" i="31" s="1"/>
  <c r="J15" i="31"/>
  <c r="A33" i="32"/>
  <c r="A32" i="32"/>
  <c r="H32" i="32" s="1"/>
  <c r="F37" i="1" s="1"/>
  <c r="A31" i="32"/>
  <c r="A30" i="32"/>
  <c r="H30" i="32" s="1"/>
  <c r="F35" i="1" s="1"/>
  <c r="A29" i="32"/>
  <c r="A28" i="32"/>
  <c r="H28" i="32" s="1"/>
  <c r="F33" i="1" s="1"/>
  <c r="A33" i="31"/>
  <c r="A32" i="31"/>
  <c r="H32" i="31" s="1"/>
  <c r="F27" i="1" s="1"/>
  <c r="A31" i="31"/>
  <c r="A30" i="31"/>
  <c r="H30" i="31" s="1"/>
  <c r="F25" i="1" s="1"/>
  <c r="A29" i="31"/>
  <c r="A28" i="31"/>
  <c r="H28" i="31" s="1"/>
  <c r="F23" i="1" s="1"/>
  <c r="A32" i="26"/>
  <c r="A31" i="26"/>
  <c r="H31" i="26" s="1"/>
  <c r="F17" i="1" s="1"/>
  <c r="A30" i="26"/>
  <c r="A29" i="26"/>
  <c r="H29" i="26" s="1"/>
  <c r="F15" i="1" s="1"/>
  <c r="A28" i="26"/>
  <c r="A27" i="26"/>
  <c r="H27" i="26" s="1"/>
  <c r="F13" i="1" s="1"/>
  <c r="B15" i="26"/>
  <c r="J15" i="26" s="1"/>
  <c r="J14" i="26"/>
  <c r="H35" i="32" l="1"/>
  <c r="F40" i="1" s="1"/>
  <c r="H35" i="31"/>
  <c r="F30" i="1" s="1"/>
  <c r="B16" i="26"/>
  <c r="J16" i="26" s="1"/>
  <c r="H35" i="34"/>
  <c r="F60" i="1" s="1"/>
  <c r="B54" i="1"/>
  <c r="B55" i="1" s="1"/>
  <c r="B44" i="1"/>
  <c r="G33" i="1"/>
  <c r="B34" i="1"/>
  <c r="B24" i="1"/>
  <c r="B14" i="1"/>
  <c r="G14" i="1" s="1"/>
  <c r="B18" i="34"/>
  <c r="J17" i="34"/>
  <c r="J16" i="34"/>
  <c r="H29" i="34"/>
  <c r="F54" i="1" s="1"/>
  <c r="H31" i="34"/>
  <c r="H33" i="34"/>
  <c r="F58" i="1" s="1"/>
  <c r="B28" i="34"/>
  <c r="I28" i="34" s="1"/>
  <c r="B18" i="33"/>
  <c r="J17" i="33"/>
  <c r="J16" i="33"/>
  <c r="H29" i="33"/>
  <c r="H31" i="33"/>
  <c r="F46" i="1" s="1"/>
  <c r="H33" i="33"/>
  <c r="F48" i="1" s="1"/>
  <c r="B28" i="33"/>
  <c r="I28" i="33" s="1"/>
  <c r="J16" i="32"/>
  <c r="B19" i="32"/>
  <c r="J18" i="32"/>
  <c r="J17" i="32"/>
  <c r="B17" i="31"/>
  <c r="H29" i="32"/>
  <c r="F34" i="1" s="1"/>
  <c r="H31" i="32"/>
  <c r="F36" i="1" s="1"/>
  <c r="H33" i="32"/>
  <c r="F38" i="1" s="1"/>
  <c r="B28" i="32"/>
  <c r="I28" i="32" s="1"/>
  <c r="H29" i="31"/>
  <c r="F24" i="1" s="1"/>
  <c r="H31" i="31"/>
  <c r="F26" i="1" s="1"/>
  <c r="H33" i="31"/>
  <c r="F28" i="1" s="1"/>
  <c r="B28" i="31"/>
  <c r="I28" i="31" s="1"/>
  <c r="H28" i="26"/>
  <c r="F14" i="1" s="1"/>
  <c r="H30" i="26"/>
  <c r="F16" i="1" s="1"/>
  <c r="H32" i="26"/>
  <c r="F18" i="1" s="1"/>
  <c r="B27" i="26"/>
  <c r="I27" i="26" s="1"/>
  <c r="H26" i="26" l="1"/>
  <c r="H27" i="31"/>
  <c r="H27" i="32"/>
  <c r="F44" i="1"/>
  <c r="H27" i="33"/>
  <c r="F56" i="1"/>
  <c r="H27" i="34"/>
  <c r="B17" i="26"/>
  <c r="J17" i="26" s="1"/>
  <c r="G54" i="1"/>
  <c r="G55" i="1"/>
  <c r="B56" i="1"/>
  <c r="G44" i="1"/>
  <c r="B45" i="1"/>
  <c r="G34" i="1"/>
  <c r="B35" i="1"/>
  <c r="G24" i="1"/>
  <c r="B25" i="1"/>
  <c r="B15" i="1"/>
  <c r="B19" i="34"/>
  <c r="J18" i="34"/>
  <c r="B29" i="34"/>
  <c r="B30" i="34" s="1"/>
  <c r="B29" i="33"/>
  <c r="B30" i="33" s="1"/>
  <c r="B19" i="33"/>
  <c r="J18" i="33"/>
  <c r="B20" i="32"/>
  <c r="J19" i="32"/>
  <c r="B18" i="31"/>
  <c r="J17" i="31"/>
  <c r="B29" i="32"/>
  <c r="B30" i="32" s="1"/>
  <c r="B29" i="31"/>
  <c r="B30" i="31" s="1"/>
  <c r="B28" i="26"/>
  <c r="B29" i="26" s="1"/>
  <c r="B30" i="26" s="1"/>
  <c r="B18" i="26" l="1"/>
  <c r="I27" i="34"/>
  <c r="F52" i="1"/>
  <c r="I27" i="33"/>
  <c r="F42" i="1"/>
  <c r="I27" i="32"/>
  <c r="F32" i="1"/>
  <c r="I27" i="31"/>
  <c r="F22" i="1"/>
  <c r="I26" i="26"/>
  <c r="F12" i="1"/>
  <c r="G56" i="1"/>
  <c r="B57" i="1"/>
  <c r="G45" i="1"/>
  <c r="B46" i="1"/>
  <c r="G35" i="1"/>
  <c r="B36" i="1"/>
  <c r="G25" i="1"/>
  <c r="B26" i="1"/>
  <c r="G15" i="1"/>
  <c r="B16" i="1"/>
  <c r="I29" i="34"/>
  <c r="I30" i="34"/>
  <c r="B31" i="34"/>
  <c r="J19" i="34"/>
  <c r="B20" i="34"/>
  <c r="I29" i="33"/>
  <c r="J19" i="33"/>
  <c r="B20" i="33"/>
  <c r="I30" i="33"/>
  <c r="B31" i="33"/>
  <c r="J20" i="32"/>
  <c r="B21" i="32"/>
  <c r="B19" i="31"/>
  <c r="J18" i="31"/>
  <c r="I29" i="32"/>
  <c r="I30" i="32"/>
  <c r="B31" i="32"/>
  <c r="I30" i="31"/>
  <c r="B31" i="31"/>
  <c r="I29" i="31"/>
  <c r="I28" i="26"/>
  <c r="B31" i="26"/>
  <c r="B32" i="26" s="1"/>
  <c r="B33" i="26" s="1"/>
  <c r="I30" i="26"/>
  <c r="I29" i="26"/>
  <c r="B34" i="26" l="1"/>
  <c r="I33" i="26"/>
  <c r="B19" i="26"/>
  <c r="J18" i="26"/>
  <c r="E52" i="1"/>
  <c r="G52" i="1"/>
  <c r="D52" i="1"/>
  <c r="E42" i="1"/>
  <c r="G42" i="1"/>
  <c r="D42" i="1"/>
  <c r="E32" i="1"/>
  <c r="D32" i="1"/>
  <c r="G32" i="1"/>
  <c r="E22" i="1"/>
  <c r="D22" i="1"/>
  <c r="G22" i="1"/>
  <c r="E12" i="1"/>
  <c r="G12" i="1"/>
  <c r="D12" i="1"/>
  <c r="F9" i="1"/>
  <c r="G57" i="1"/>
  <c r="B58" i="1"/>
  <c r="G46" i="1"/>
  <c r="B47" i="1"/>
  <c r="G36" i="1"/>
  <c r="B37" i="1"/>
  <c r="G26" i="1"/>
  <c r="B27" i="1"/>
  <c r="G16" i="1"/>
  <c r="B17" i="1"/>
  <c r="B21" i="34"/>
  <c r="J20" i="34"/>
  <c r="B32" i="34"/>
  <c r="I31" i="34"/>
  <c r="B32" i="33"/>
  <c r="I31" i="33"/>
  <c r="B21" i="33"/>
  <c r="J20" i="33"/>
  <c r="B22" i="32"/>
  <c r="J21" i="32"/>
  <c r="B20" i="31"/>
  <c r="J19" i="31"/>
  <c r="B32" i="32"/>
  <c r="I31" i="32"/>
  <c r="B32" i="31"/>
  <c r="I31" i="31"/>
  <c r="I31" i="26"/>
  <c r="I32" i="26"/>
  <c r="J19" i="26" l="1"/>
  <c r="B20" i="26"/>
  <c r="I34" i="26"/>
  <c r="B35" i="26"/>
  <c r="I35" i="26" s="1"/>
  <c r="G9" i="1"/>
  <c r="D9" i="1"/>
  <c r="E9" i="1"/>
  <c r="G58" i="1"/>
  <c r="B59" i="1"/>
  <c r="G47" i="1"/>
  <c r="B48" i="1"/>
  <c r="G37" i="1"/>
  <c r="B38" i="1"/>
  <c r="G27" i="1"/>
  <c r="B28" i="1"/>
  <c r="G17" i="1"/>
  <c r="B18" i="1"/>
  <c r="I32" i="34"/>
  <c r="B33" i="34"/>
  <c r="B34" i="34" s="1"/>
  <c r="B22" i="34"/>
  <c r="J21" i="34"/>
  <c r="B22" i="33"/>
  <c r="J21" i="33"/>
  <c r="I32" i="33"/>
  <c r="B33" i="33"/>
  <c r="B34" i="33" s="1"/>
  <c r="B23" i="32"/>
  <c r="J22" i="32"/>
  <c r="J20" i="31"/>
  <c r="B21" i="31"/>
  <c r="I32" i="32"/>
  <c r="B33" i="32"/>
  <c r="B34" i="32" s="1"/>
  <c r="B33" i="31"/>
  <c r="B34" i="31" s="1"/>
  <c r="I32" i="31"/>
  <c r="B35" i="33" l="1"/>
  <c r="I34" i="33"/>
  <c r="B35" i="32"/>
  <c r="I34" i="32"/>
  <c r="B35" i="31"/>
  <c r="I34" i="31"/>
  <c r="J20" i="26"/>
  <c r="B21" i="26"/>
  <c r="I34" i="34"/>
  <c r="B35" i="34"/>
  <c r="G59" i="1"/>
  <c r="B60" i="1"/>
  <c r="G48" i="1"/>
  <c r="B49" i="1"/>
  <c r="G38" i="1"/>
  <c r="B39" i="1"/>
  <c r="G28" i="1"/>
  <c r="B29" i="1"/>
  <c r="G18" i="1"/>
  <c r="B19" i="1"/>
  <c r="B23" i="34"/>
  <c r="J22" i="34"/>
  <c r="I33" i="34"/>
  <c r="B23" i="33"/>
  <c r="J22" i="33"/>
  <c r="I33" i="33"/>
  <c r="B24" i="32"/>
  <c r="J24" i="32" s="1"/>
  <c r="J23" i="32"/>
  <c r="J21" i="31"/>
  <c r="B22" i="31"/>
  <c r="I33" i="32"/>
  <c r="I33" i="31"/>
  <c r="I35" i="33" l="1"/>
  <c r="B36" i="33"/>
  <c r="I36" i="33" s="1"/>
  <c r="B36" i="32"/>
  <c r="I36" i="32" s="1"/>
  <c r="I35" i="32"/>
  <c r="B36" i="31"/>
  <c r="I36" i="31" s="1"/>
  <c r="I35" i="31"/>
  <c r="B22" i="26"/>
  <c r="J21" i="26"/>
  <c r="B36" i="34"/>
  <c r="I36" i="34" s="1"/>
  <c r="I35" i="34"/>
  <c r="G60" i="1"/>
  <c r="B61" i="1"/>
  <c r="G61" i="1" s="1"/>
  <c r="G49" i="1"/>
  <c r="B50" i="1"/>
  <c r="G39" i="1"/>
  <c r="B40" i="1"/>
  <c r="G29" i="1"/>
  <c r="B30" i="1"/>
  <c r="G19" i="1"/>
  <c r="B20" i="1"/>
  <c r="J23" i="34"/>
  <c r="B24" i="34"/>
  <c r="J24" i="34" s="1"/>
  <c r="J23" i="33"/>
  <c r="B24" i="33"/>
  <c r="J24" i="33" s="1"/>
  <c r="B23" i="31"/>
  <c r="J22" i="31"/>
  <c r="I35" i="16"/>
  <c r="A35" i="16"/>
  <c r="A34" i="16"/>
  <c r="A33" i="16"/>
  <c r="A32" i="16"/>
  <c r="A31" i="16"/>
  <c r="A30" i="16"/>
  <c r="A29" i="16"/>
  <c r="A28" i="16"/>
  <c r="A27" i="16"/>
  <c r="B27" i="16" s="1"/>
  <c r="B23" i="16"/>
  <c r="J23" i="16" s="1"/>
  <c r="J22" i="16"/>
  <c r="B22" i="16"/>
  <c r="B21" i="16"/>
  <c r="J21" i="16" s="1"/>
  <c r="J20" i="16"/>
  <c r="B20" i="16"/>
  <c r="B19" i="16"/>
  <c r="J19" i="16" s="1"/>
  <c r="J18" i="16"/>
  <c r="B18" i="16"/>
  <c r="B17" i="16"/>
  <c r="J17" i="16" s="1"/>
  <c r="J16" i="16"/>
  <c r="B16" i="16"/>
  <c r="B15" i="16"/>
  <c r="J15" i="16" s="1"/>
  <c r="J14" i="16"/>
  <c r="I35" i="15"/>
  <c r="A35" i="15"/>
  <c r="A34" i="15"/>
  <c r="A33" i="15"/>
  <c r="A32" i="15"/>
  <c r="A31" i="15"/>
  <c r="A30" i="15"/>
  <c r="A29" i="15"/>
  <c r="A28" i="15"/>
  <c r="B27" i="15"/>
  <c r="A27" i="15"/>
  <c r="B23" i="15"/>
  <c r="J23" i="15" s="1"/>
  <c r="B22" i="15"/>
  <c r="J22" i="15" s="1"/>
  <c r="J21" i="15"/>
  <c r="B21" i="15"/>
  <c r="B20" i="15"/>
  <c r="J20" i="15" s="1"/>
  <c r="B19" i="15"/>
  <c r="J19" i="15" s="1"/>
  <c r="B18" i="15"/>
  <c r="J18" i="15" s="1"/>
  <c r="B17" i="15"/>
  <c r="J17" i="15" s="1"/>
  <c r="J16" i="15"/>
  <c r="B16" i="15"/>
  <c r="B15" i="15"/>
  <c r="J15" i="15" s="1"/>
  <c r="J14" i="15"/>
  <c r="B23" i="26" l="1"/>
  <c r="J23" i="26" s="1"/>
  <c r="J22" i="26"/>
  <c r="G50" i="1"/>
  <c r="B51" i="1"/>
  <c r="G51" i="1" s="1"/>
  <c r="G40" i="1"/>
  <c r="B41" i="1"/>
  <c r="G41" i="1" s="1"/>
  <c r="G30" i="1"/>
  <c r="B31" i="1"/>
  <c r="G31" i="1" s="1"/>
  <c r="G20" i="1"/>
  <c r="B21" i="1"/>
  <c r="G21" i="1" s="1"/>
  <c r="B24" i="31"/>
  <c r="J24" i="31" s="1"/>
  <c r="J23" i="31"/>
  <c r="I28" i="16"/>
  <c r="J28" i="16" s="1"/>
  <c r="B28" i="16"/>
  <c r="B30" i="16"/>
  <c r="I27" i="16" s="1"/>
  <c r="J27" i="16" s="1"/>
  <c r="B32" i="16"/>
  <c r="I32" i="16" s="1"/>
  <c r="J32" i="16" s="1"/>
  <c r="B34" i="16"/>
  <c r="I34" i="16" s="1"/>
  <c r="J34" i="16" s="1"/>
  <c r="I26" i="16"/>
  <c r="J26" i="16" s="1"/>
  <c r="B29" i="16"/>
  <c r="I29" i="16" s="1"/>
  <c r="J29" i="16" s="1"/>
  <c r="B31" i="16"/>
  <c r="B33" i="16"/>
  <c r="B35" i="16"/>
  <c r="J35" i="16" s="1"/>
  <c r="B28" i="15"/>
  <c r="I28" i="15" s="1"/>
  <c r="J28" i="15" s="1"/>
  <c r="B30" i="15"/>
  <c r="B32" i="15"/>
  <c r="I30" i="15" s="1"/>
  <c r="J30" i="15" s="1"/>
  <c r="B34" i="15"/>
  <c r="I34" i="15" s="1"/>
  <c r="J34" i="15" s="1"/>
  <c r="B29" i="15"/>
  <c r="B31" i="15"/>
  <c r="I31" i="15" s="1"/>
  <c r="J31" i="15" s="1"/>
  <c r="B33" i="15"/>
  <c r="I33" i="15" s="1"/>
  <c r="J33" i="15" s="1"/>
  <c r="B35" i="15"/>
  <c r="J35" i="15" s="1"/>
  <c r="I31" i="16" l="1"/>
  <c r="J31" i="16" s="1"/>
  <c r="I30" i="16"/>
  <c r="J30" i="16" s="1"/>
  <c r="I33" i="16"/>
  <c r="J33" i="16" s="1"/>
  <c r="I29" i="15"/>
  <c r="J29" i="15" s="1"/>
  <c r="I27" i="15"/>
  <c r="J27" i="15" s="1"/>
  <c r="I26" i="15"/>
  <c r="J26" i="15" s="1"/>
  <c r="I32" i="15"/>
  <c r="J32" i="15" s="1"/>
</calcChain>
</file>

<file path=xl/sharedStrings.xml><?xml version="1.0" encoding="utf-8"?>
<sst xmlns="http://schemas.openxmlformats.org/spreadsheetml/2006/main" count="605" uniqueCount="230">
  <si>
    <t>Regional Early Action Planning Grants of 2021 (REAP 2.0)</t>
  </si>
  <si>
    <t>Full Application for the Tribal and Rural Allocation</t>
  </si>
  <si>
    <t>State of California</t>
  </si>
  <si>
    <t>Governor Gavin Newsom</t>
  </si>
  <si>
    <t>September 2022</t>
  </si>
  <si>
    <t>Email: REAP2021@hcd.ca.gov</t>
  </si>
  <si>
    <t>REAP 2.0 Application Packaging Instructions</t>
  </si>
  <si>
    <t xml:space="preserve">The applicant is applying to the Department of Housing and Community Development (Department) for a grant authorized under the Regional Early Action Planning Grants of 2021 (REAP 2.0) provisions pursuant to Health and Safety Code Sections 50515.06 through 50515.10. The REAP 2.0 program is intended to make funding available regional entities including Metropolitan Planning Organizations (MPOs), rural counties, and tribal entities for transformative planning and implementation activities that meet housing goals and reduce per capita vehicle miles traveled. Please refer to the REAP 2.0 Notice of Funding Availability (NOFA) and Program Guidelines for detailed information on eligible activities, applicants, and awards. If you have questions regarding this application or REAP 2.0, email REAP2021@hcd.ca.gov.     </t>
  </si>
  <si>
    <t>If approved for funding, the REAP 2.0 application is incorporated as part of your Standard Agreement with the Department. To be considered for funding, all sections of this application, including attachments and exhibits if required, must be complete and accurate.</t>
  </si>
  <si>
    <t>Pursuant to Section 301 of the REAP 2.0 Guidelines, in order to be considered for funding, all applicants must submit a complete, signed application to REAP2021@hcd.ca.gov by December 31, 2022 with the following documentation:  </t>
  </si>
  <si>
    <t xml:space="preserve">A complete, signed, original application. </t>
  </si>
  <si>
    <r>
      <t>A fully executed resolution authorizing application for, and receipt of, REAP 2.0 funds (template available as a download on REAP 2.0 webpage)</t>
    </r>
    <r>
      <rPr>
        <b/>
        <sz val="11"/>
        <color rgb="FFFF0000"/>
        <rFont val="Arial"/>
        <family val="2"/>
      </rPr>
      <t xml:space="preserve"> </t>
    </r>
  </si>
  <si>
    <t xml:space="preserve">A fully executed Government Taxpayer ID Form (available as a download on REAP 2.0 webpage) </t>
  </si>
  <si>
    <r>
      <t>Sample invoice for grant amount (template available as a download on REAP 2.0 webpage)</t>
    </r>
    <r>
      <rPr>
        <b/>
        <sz val="11"/>
        <color rgb="FFFF0000"/>
        <rFont val="Arial"/>
        <family val="2"/>
      </rPr>
      <t xml:space="preserve"> </t>
    </r>
  </si>
  <si>
    <t>Any additional applicable supporting documentation, as needed (e.g., scope of work, project timeline, etc.)</t>
  </si>
  <si>
    <t>A. Applicant Information and Certification</t>
  </si>
  <si>
    <t>Applicant</t>
  </si>
  <si>
    <t>Applicant's Agency Type</t>
  </si>
  <si>
    <t>Applicant's Mailing Address</t>
  </si>
  <si>
    <t>City</t>
  </si>
  <si>
    <t>State</t>
  </si>
  <si>
    <t>California</t>
  </si>
  <si>
    <t>ZIP Code</t>
  </si>
  <si>
    <t>County (if applicable)</t>
  </si>
  <si>
    <t>Website</t>
  </si>
  <si>
    <t>Authorized Representative Name</t>
  </si>
  <si>
    <t>Authorized Representative Title</t>
  </si>
  <si>
    <t>Phone</t>
  </si>
  <si>
    <t>Fax</t>
  </si>
  <si>
    <t>Email</t>
  </si>
  <si>
    <t>Contact Person Name</t>
  </si>
  <si>
    <t>Contact Person Title</t>
  </si>
  <si>
    <t>Total Grant Amount</t>
  </si>
  <si>
    <t>Is a fully executed resolution included with the application package?</t>
  </si>
  <si>
    <t>Does the address on the Government Agency Taxpayer ID Form exactly match the address listed above?</t>
  </si>
  <si>
    <t>Completed all forms as applicable in application sections A-E?</t>
  </si>
  <si>
    <t>As the official designated by the governing body (authorizing representative above and in resolution), I hereby certify that if approved by HCD for funding through REAP 2.0, the applicant assumes the responsibilities specified in the NOFA and certifies that the information, statements and other contents contained in this application are true and correct. </t>
  </si>
  <si>
    <t>Signature</t>
  </si>
  <si>
    <t>Date</t>
  </si>
  <si>
    <t>Name</t>
  </si>
  <si>
    <t xml:space="preserve">B. Application Budget Overview </t>
  </si>
  <si>
    <t>Health &amp; Safety Code 50515.08(c)(1)(A) &amp; Guidelines 401(A)(1-3)</t>
  </si>
  <si>
    <t>In the space below, provide a high-level proposal description summary for the REAP 2.0 program proposal (500 word limit).</t>
  </si>
  <si>
    <r>
      <rPr>
        <b/>
        <u/>
        <sz val="12"/>
        <color rgb="FFFF0000"/>
        <rFont val="Arial"/>
        <family val="2"/>
      </rPr>
      <t xml:space="preserve">Note: </t>
    </r>
    <r>
      <rPr>
        <b/>
        <u/>
        <sz val="12"/>
        <color rgb="FF000000"/>
        <rFont val="Arial"/>
        <family val="2"/>
      </rPr>
      <t>This tab will autopopulate using your responses under the "Proposed Use" tabs. Do not type your responses directly into this tab.</t>
    </r>
  </si>
  <si>
    <t>REAP Amount</t>
  </si>
  <si>
    <t>Other Non-REAP Amounts</t>
  </si>
  <si>
    <t>Total Amount</t>
  </si>
  <si>
    <t>Total budget for all Proposed Uses:</t>
  </si>
  <si>
    <t>Activity Type</t>
  </si>
  <si>
    <t>Activity No.</t>
  </si>
  <si>
    <t>Activity Title</t>
  </si>
  <si>
    <t>Proposed Use</t>
  </si>
  <si>
    <t>C. Thresholds: Equitable Targeted Outreach</t>
  </si>
  <si>
    <t>Guidelines 203(B)</t>
  </si>
  <si>
    <t>In the spaces provided below, please describe the outreach efforts conducted for the REAP 2.0 program.</t>
  </si>
  <si>
    <t>a.</t>
  </si>
  <si>
    <t>Was outreach conducted as part of the development of this application for funds?</t>
  </si>
  <si>
    <t xml:space="preserve">Yes </t>
  </si>
  <si>
    <t>No</t>
  </si>
  <si>
    <t>b.</t>
  </si>
  <si>
    <t>c.</t>
  </si>
  <si>
    <t xml:space="preserve">Was outreach used to develop priorities, proposed uses, and funding amounts? </t>
  </si>
  <si>
    <t>d.</t>
  </si>
  <si>
    <t>Did the outreach inform planning and implementation uses, the amount retained by the Eligible Entity versus suballocations, and various other program components of the application?</t>
  </si>
  <si>
    <t>e.</t>
  </si>
  <si>
    <t xml:space="preserve">Describe how Equitable Targeted Outreach was conducted and how it informed your application. For Tribal entities, outreach can include reports submitted to HUD, Indian Housing Plans or other Tribal specific outreach methods. Rural Entities must conduct and must document targeted outreach to disadvantaged and historically underserved communities, including Tribal Entities. </t>
  </si>
  <si>
    <t>f.</t>
  </si>
  <si>
    <t>Did the applicant make draft approaches available to the public with sufficient time (e.g. at least 21 days) to comment?</t>
  </si>
  <si>
    <t>g.</t>
  </si>
  <si>
    <t>Eligible Entities must conduct outreach throughout the program development and implementation process. Explain how often and when outreach will occur for each proposed use.</t>
  </si>
  <si>
    <t>h.</t>
  </si>
  <si>
    <t xml:space="preserve">Describe how Equitable Targeted Outreach conducted is unique to the REAP 2.0 program. Eligible Entities may utilize closely related outreach efforts (relevant to the proposal and conducted within the last few years) but must not solely rely on those efforts. </t>
  </si>
  <si>
    <t>D. Program Priorities</t>
  </si>
  <si>
    <t>Guidelines 301(A)(1)</t>
  </si>
  <si>
    <t>Use the space below to identify your program priorities. In your response, include the following:</t>
  </si>
  <si>
    <t>i. How each priority was determined by outreach</t>
  </si>
  <si>
    <t>ii. How priorities reflect and are consistent with:</t>
  </si>
  <si>
    <t>a. REAP 2.0 Goals and Objectives</t>
  </si>
  <si>
    <t>b. Inter- and Intra-regional coordination</t>
  </si>
  <si>
    <t>c. Geographic Equity</t>
  </si>
  <si>
    <t>d. Appropriate blends of planning and implementation activities</t>
  </si>
  <si>
    <t>Note: Applicants that dedicate at least 70% of funding to implementation activities are generally not subject to consultation with the Department and State Collaborative Partners regarding the blend of planning and implementation activities.</t>
  </si>
  <si>
    <t>E. Threshold - Significant Beneficial Impact - Proposed Use #1</t>
  </si>
  <si>
    <t>HSC 50515.08(c)(1)(E) &amp; Guidelines 203(A)</t>
  </si>
  <si>
    <t>The application shall reference one or more of the following categories of allowable uses of the funds (check one or more): </t>
  </si>
  <si>
    <t>Accelerating infill development that facilitates housing supply, choice, and affordability.</t>
  </si>
  <si>
    <t>Supporting residents through realizing multimodal communities. </t>
  </si>
  <si>
    <t>Reducing driving through shifting travel behavior. </t>
  </si>
  <si>
    <t>Increasing transit ridership</t>
  </si>
  <si>
    <t>Proposed Use Details, Timeline, and Budget</t>
  </si>
  <si>
    <t>Include high-level tasks, major sub-tasks (e.g. project milestones like construction groundbreaking, funds fully expended, etc.), REAP 2.0 budget amounts, beginning and end dates, and deliverables. For sub-tasks including Housing predevelopment costs, provide a schedule of actions including all steps necessary for project completion.</t>
  </si>
  <si>
    <t>Deliverables</t>
  </si>
  <si>
    <t>Notes</t>
  </si>
  <si>
    <t>Retained or Suballocated</t>
  </si>
  <si>
    <t>Estimated Start Date</t>
  </si>
  <si>
    <t>Estimated End Date</t>
  </si>
  <si>
    <t>REAP 2.0 Amount</t>
  </si>
  <si>
    <t>Other Non-REAP 2.0 Amounts</t>
  </si>
  <si>
    <t>- Select -</t>
  </si>
  <si>
    <t>a. Explain how the Proposed Use advances all Program goals and objectives, meets the definition of a Transformative Planning or Implementation Activity, and provides a significant beneficial impact</t>
  </si>
  <si>
    <t>b. Significant beneficial impacts must lead to substantial changes in land use patterns and travel behaviors. Explain how the Proposed Use effects: rates of change (e.g., percent increase over a baseline), the magnitude of impact relative to reasonable variables or applicable targets, the effects on meeting or achieving a proportion of need or needs, or the differences in effects or outcomes relative to past trends, policies, and practices.</t>
  </si>
  <si>
    <r>
      <rPr>
        <b/>
        <sz val="10"/>
        <color rgb="FF000000"/>
        <rFont val="Arial"/>
        <family val="2"/>
      </rPr>
      <t xml:space="preserve">c. </t>
    </r>
    <r>
      <rPr>
        <b/>
        <sz val="10"/>
        <color rgb="FFFF0000"/>
        <rFont val="Arial"/>
        <family val="2"/>
      </rPr>
      <t>[Only fill out if applicable]</t>
    </r>
    <r>
      <rPr>
        <b/>
        <sz val="10"/>
        <color rgb="FF000000"/>
        <rFont val="Arial"/>
        <family val="2"/>
      </rPr>
      <t xml:space="preserve"> If Proposed Uses combine eligible uses with other non-REAP 2.0 efforts, including planning and implementation (e.g., other funding sources), applicants must demonstrate a reasonable relationship to these efforts, including timing and completion of the Proposed Use. </t>
    </r>
  </si>
  <si>
    <t>Suballocations</t>
  </si>
  <si>
    <t>HSC 50515.08(c)(1)(B) &amp; Guidelines 405</t>
  </si>
  <si>
    <t>Explanation of the Methodology for Suballocations</t>
  </si>
  <si>
    <t>Guidelines 406(C) &amp; 202(B)(8)</t>
  </si>
  <si>
    <r>
      <rPr>
        <b/>
        <sz val="10"/>
        <color rgb="FFFF0000"/>
        <rFont val="Arial"/>
        <family val="2"/>
      </rPr>
      <t xml:space="preserve">[Only fill out if applicable] </t>
    </r>
    <r>
      <rPr>
        <b/>
        <sz val="10"/>
        <color theme="1"/>
        <rFont val="Arial"/>
        <family val="2"/>
      </rPr>
      <t>In the space provided below, explain how the funding will be disbursed (e.g., competitively, application-based, etc.) and the rationale for the amount retained by the Eligible Entity versus suballocations. If the proposed use is not suballocating funds, this section can be left blank. In your response, please provide the following:</t>
    </r>
  </si>
  <si>
    <t xml:space="preserve">a. How the suballocation methodology addresses the unique needs of the region related to housing, land use, transportation, climate change, equity, and other planning priorities (405) </t>
  </si>
  <si>
    <t xml:space="preserve">b. How the suballocation reflects geographic equity (202(B)(6), 202(B)(8), &amp; 406(E)) </t>
  </si>
  <si>
    <t>c. How outreach informs the suballocation methodology (203(B)(2))</t>
  </si>
  <si>
    <t>d. How program priorities inform suballocation methodology (301(A)(1)(vi))</t>
  </si>
  <si>
    <t>e. How suballocation methodology aligns with REAP 2.0 Goals and Objectives (406(C))</t>
  </si>
  <si>
    <t>Note: Please also attach all relevant materials regarding suballocation requirements (e.g., suballocation program guidelines, standard agreements, board proposals, adoption resolutions, etc.)</t>
  </si>
  <si>
    <t>F. Proposed Uses</t>
  </si>
  <si>
    <t>HSC 50515.08(c)(1)(E) &amp; Guidelines 301(A)(9)</t>
  </si>
  <si>
    <t>Schedule of Actions</t>
  </si>
  <si>
    <t>B</t>
  </si>
  <si>
    <t>C</t>
  </si>
  <si>
    <t>D</t>
  </si>
  <si>
    <t>SLFRF Amount</t>
  </si>
  <si>
    <t>GF Amount</t>
  </si>
  <si>
    <r>
      <t xml:space="preserve">c. Provide an explanation of the targeted outreach the MPO has conducted to Disadvantaged and Historically Underserved Communities and how that outreach was incorporated into the Proposed Use. </t>
    </r>
    <r>
      <rPr>
        <b/>
        <sz val="8"/>
        <color theme="1"/>
        <rFont val="Arial"/>
        <family val="2"/>
      </rPr>
      <t>(STATUTE 50515.08(c )(1)(F) &amp; Guidelines 301(A)(10))</t>
    </r>
  </si>
  <si>
    <r>
      <t xml:space="preserve">d. Explain how the Proposed Use meets the definition of Transformative Planning and Implementation Activity and, as applicable, constitutes a high-impact and innovative project. </t>
    </r>
    <r>
      <rPr>
        <b/>
        <sz val="8"/>
        <color theme="1"/>
        <rFont val="Arial"/>
        <family val="2"/>
      </rPr>
      <t>(STATUTE 50515.08 (c)(1)(C)) &amp; (Guidelines 301(A)(4)))</t>
    </r>
  </si>
  <si>
    <r>
      <rPr>
        <b/>
        <sz val="10"/>
        <color theme="1"/>
        <rFont val="Arial"/>
        <family val="2"/>
      </rPr>
      <t xml:space="preserve">e. Describe how Eligible activities have a significant geographic or region-wide benefit for Impacted Households or Disadvantaged and Historically Underserved Communities and are not intended to fund projects that are relatively small in scope. </t>
    </r>
    <r>
      <rPr>
        <b/>
        <sz val="8"/>
        <color theme="1"/>
        <rFont val="Arial"/>
        <family val="2"/>
      </rPr>
      <t xml:space="preserve">(Guidelines 301(A)(7) &amp; 202(B)(6)) </t>
    </r>
  </si>
  <si>
    <t xml:space="preserve">f. Provide an explanation of how the Proposed Use will advance equity by benefiting disadvantaged and historically underserved communities. (Guidelines 301(A)(11) &amp; 202(B)(7)) </t>
  </si>
  <si>
    <t xml:space="preserve">g. Explain how the Proposed Use focuses implementation in areas that satisfy an applicable definition of Infill development (See 301(A)(8) &amp; Attachment 2: Definitions). Under unique circumstances, applicants may propose an alternative definition of “Infill” subject to approval by the Department and State Collaborative Partners.  </t>
  </si>
  <si>
    <t>h. Provide an explanation of how the Proposed Use has a Significant Beneficial Impact to accelerating infill development that facilitates housing supply, choice, and affordability (202(A)(3)). In your response, please describe how the Proposed Use prioritizes development that increases housing choice and affordability (202(A)(2)). If the Proposed Use includes an Affordable Housing development program, describe how it increases supply of long-term Affordable Housing to Low- and Moderat-Income Households.</t>
  </si>
  <si>
    <t xml:space="preserve">i. Provide an explanation of how the Proposed Use has a Significant Beneficial Impact to Affirmatively Furthering Fair Housing and targets funding to Disavantaged and Historically Underserved Communities (202(B)(7)). In your response, enumerate and explain the Proposed Use's meaningful actions that address significant dispartities in housing needs and in accessing opportunity, replacing segregated living patterns, and transforming racially and ethnically concerntrated areas of poverty into areas of opportunity (202(B)(1-3)). </t>
  </si>
  <si>
    <t>j. Provide an explanation of how the Proposed Use has a Significant Beneficial Impact to Coronavirus Economic Recovery by meaningfully responding to negative economic impacts of the pandemic ((301(A)(14) &amp; (202(c)(1-2)). In your response, please explain how the program, service, or development serves "Impacted Households" or "Disproportionately Impacted Households" ((301(A)(14)) &amp; (202(C)(2-3)). For Proposed Uses that involve Affordable Housing production, applicants can demonstrate negative economic impact by showing that the program, service, or development serves "Impacted Households" (202(C)(4)).</t>
  </si>
  <si>
    <t>Note: The Coronavirus Economic Recovery nexus requirement does not apply to Proposed Uses exclusively utilizing General Funds. If Proposed Use does not include SLFRF, you may leave this section blank.</t>
  </si>
  <si>
    <t xml:space="preserve">k. Provide an explanation of how the Proposed Use reduces Vehicle Miles Traveled (VMT) per capita and further implements the region's Sustainable Communities Strategy (SCS) ((202(D)) &amp; (405(E)(4)). In your response, please explain how the Proposed Use goes beyond the existing commitments to develop, support, or implement the SCS planning, policies, or investment strategies ((201(A)(4) &amp; 405(C)) and how the Proposed Use promotes growth in identified SCS priority growth areas and consistent with the State's climate targets and goals (202(D)(1)). Additionally, explain what VMT-reducing elements of the SCS land use and transportation strategies that the Proposed Use would implement (202(D)(2) &amp; 405(E)(4)(iii)(a) and (b)), how the Proposed Use reduces VMT per capita (405(E)(4)(iii)(a)(I-VI) &amp; (b)(I-V)). Lastly, describe how the Proposed Use leads to substantial changes in land use patterns and travel behaviors that increase pedestrian, bicycling, transit, and other altenative transportation options that increase access to key destinations (202(A)(1) and (D)(3), &amp; 203(A)(2)).  </t>
  </si>
  <si>
    <t>Outcomes and Units of Measurement for Proposed Use</t>
  </si>
  <si>
    <t>Guidelines Section 203(A)(6)</t>
  </si>
  <si>
    <t>The purpose of this table is to describe a reasonable and verifiable methodology for demonstrating the Nexus utilizing numeric targets, outputs, or units of measurement that can be measured and evaluated. Please complete the table and attach documentation as necessary.  </t>
  </si>
  <si>
    <t>Measurable outcomes should be directly tied to the Proposed Use. In the "Description" row, please describe the measurable outcome and how it relates to the Proposed Use.</t>
  </si>
  <si>
    <t>Some Proposed Uses may have more than one outcome. Please capture all outcomes in the additional rows and add further rows as needed.</t>
  </si>
  <si>
    <t>REAP 2.0 Guidelines Attachment 4: Examples of Units of Measurement and Attachment 5: Outputs and Outcomes Reporting Requirements for SLFRF may be used as resources to develop your response.</t>
  </si>
  <si>
    <t>Accelerating Infill Development that Facilitates Housing Supply, Choice, and Affordability</t>
  </si>
  <si>
    <t>Affirmatively Furthering Fair Housing (AFFH)</t>
  </si>
  <si>
    <t xml:space="preserve">Coronavirus Economic Recovery* </t>
  </si>
  <si>
    <t>Reducing Vehicle Miles Traveled</t>
  </si>
  <si>
    <t>Measurable Outcome(s)</t>
  </si>
  <si>
    <t>The proposed use will be measured by ___.</t>
  </si>
  <si>
    <t>Additional outcome, if needed</t>
  </si>
  <si>
    <t>Baseline</t>
  </si>
  <si>
    <t>Before the proposed use, the status quo is ___.</t>
  </si>
  <si>
    <t>Additional baseline, if needed</t>
  </si>
  <si>
    <t>Target Outcome(s)</t>
  </si>
  <si>
    <t>The proposed use has a goal of ___.</t>
  </si>
  <si>
    <t>Description</t>
  </si>
  <si>
    <t>These outcomes are appropriate for the proposed use because ___.</t>
  </si>
  <si>
    <t>*The Coronavirus Economic Recovery nexus requirement does not apply to Proposed Uses exclusively utilizing General Funds. If Proposed Use does not include SLFRF, you may leave this section blank.</t>
  </si>
  <si>
    <t>Note: Proposed Use tabs #2 through #5 are replicated and offer space for additional Proposed Uses. All Proposed Use tabs auto-populate the Application Budget Overview tab and are intended to only be used as needed.</t>
  </si>
  <si>
    <t>E. Threshold - Significant Beneficial Impact - Proposed Use #2</t>
  </si>
  <si>
    <t>a. Applicants must demonstrate in the application that each Proposed Use advances all Program goals and objectives, meet the definition of a Transformative Planning or Implementation Activity, and provides a significant beneficial impact</t>
  </si>
  <si>
    <t>b. Significant beneficial impacts must lead to substantial changes in land use patterns and travel behaviors. Explain how the Proposed Use effects: rates of change (e.g., percent increase over a baseline), the magnitude of impact relative to reasonable variables or applicable targets, the effects on meeting or achieving a proportion of need or needs, and the differences in effects or outcomes relative to past trends, policies, and practices.</t>
  </si>
  <si>
    <r>
      <t xml:space="preserve">c. </t>
    </r>
    <r>
      <rPr>
        <b/>
        <sz val="10"/>
        <color rgb="FFFF0000"/>
        <rFont val="Arial"/>
        <family val="2"/>
      </rPr>
      <t>[Only fill out if applicable]</t>
    </r>
    <r>
      <rPr>
        <b/>
        <sz val="10"/>
        <color theme="1"/>
        <rFont val="Arial"/>
        <family val="2"/>
      </rPr>
      <t xml:space="preserve"> If Proposed Uses combine eligible uses with other non-REAP 2.0 efforts including planning and implementation (e.g., other funding sources). applicants must demonstrate a reasonable relationship to these efforts, including timing and completion of the Proposed Use. </t>
    </r>
  </si>
  <si>
    <t>E. Threshold - Significant Beneficial Impact - Proposed Use #3</t>
  </si>
  <si>
    <t>E. Threshold - Significant Beneficial Impact - Proposed Use #4</t>
  </si>
  <si>
    <t>E. Threshold - Significant Beneficial Impact - Proposed Use #5</t>
  </si>
  <si>
    <t>F. Scoring</t>
  </si>
  <si>
    <t>Application #</t>
  </si>
  <si>
    <t>Possible Points</t>
  </si>
  <si>
    <t>Total Points Awarded</t>
  </si>
  <si>
    <t>Recommend Award</t>
  </si>
  <si>
    <t>(yes/no)</t>
  </si>
  <si>
    <t>Guidelines 406(B)</t>
  </si>
  <si>
    <t>For each scoring area, describe how the proposal furthers the objective or additional consideration. Please address locational considerations, supporting attributes, and measurable policy outcomes.</t>
  </si>
  <si>
    <t xml:space="preserve">1A. Accelerating infill development that facilitates Housing Supply, Choice and Affordability       </t>
  </si>
  <si>
    <t>(50 Points)</t>
  </si>
  <si>
    <t>*Why placeholder)</t>
  </si>
  <si>
    <t xml:space="preserve">(up to 50 points) </t>
  </si>
  <si>
    <t>Demonstrate how locational considerations accelerate infill development that facilitates Housing Supply, Choice, and Affordability. Locational Considerations could include, but are not limited to, accelerating infill housing development in established community areas, urbanized areas, or areas with transit, population and employment densities; creating a variety of housing types at different levels of affordability; reducing barriers to high density housing, including a mix and intensity of land uses; and more.</t>
  </si>
  <si>
    <t xml:space="preserve">Score: </t>
  </si>
  <si>
    <t>Demonstrate how supporting attributes accelerate infill development that facilitates Housing Supply, Choice, and Affordability. Supporting attributes could include, but are not limited to: addressing job and housing fit, access to housing options and affordability, walkable communities, housing mobility strategies, affordable Housing for Low-income Households, reducing barriers to high density and housing accessibility</t>
  </si>
  <si>
    <t>Describe measurable policy outcomes for accelerating infill development that facilitates Housing Supply, Choice, and Affordability. Measurable policy outcomes could include, but are not limited to, increasing the number of Housing Units (total, type, affordable, and per acre), capital investments to support housing development, mix of housing unit types or sizes, increasing land use intensities, number of sites developable for future housing, number of new Housing units supported or provided by the proposed use, and more.</t>
  </si>
  <si>
    <t>Outcomes and Units of Measurement for Proposed Use(s)</t>
  </si>
  <si>
    <t xml:space="preserve">Measurable Outcome             </t>
  </si>
  <si>
    <t>Proposed use 1 will be measured by ___.</t>
  </si>
  <si>
    <t>If needed, Proposed use 2 will be measured by ___.</t>
  </si>
  <si>
    <t>If needed, Proposed use 3 will be measured by ___.</t>
  </si>
  <si>
    <t>If needed, Proposed use 4 will be measured by ___.</t>
  </si>
  <si>
    <t>If needed, Proposed use 5 will be measured by ___.</t>
  </si>
  <si>
    <t>Before proposed use 1, the status quo is ___.</t>
  </si>
  <si>
    <t>If needed, before proposed use 2, the status quo is __.</t>
  </si>
  <si>
    <t>If needed, before proposed use 3, the status quo is __.</t>
  </si>
  <si>
    <t>If needed, before proposed use 4, the status quo is __.</t>
  </si>
  <si>
    <t>If needed, before proposed use 5, the status quo is __.</t>
  </si>
  <si>
    <t>Suitability</t>
  </si>
  <si>
    <t>These outcomes are appropriate for the proposed uses because ___.</t>
  </si>
  <si>
    <r>
      <t>Points Awarded</t>
    </r>
    <r>
      <rPr>
        <b/>
        <sz val="11"/>
        <color rgb="FFFF0000"/>
        <rFont val="Arial"/>
        <family val="2"/>
      </rPr>
      <t>(HCD Reviewers Fill this Portion)</t>
    </r>
  </si>
  <si>
    <t xml:space="preserve">1B. Affirmatively Furthering Fair Housing (AFFH)                                   </t>
  </si>
  <si>
    <t>(50 points)</t>
  </si>
  <si>
    <t>Demonstrate how local considerations affirmatively further fair housing (AFFH).  Locational Considerations could include, but are not limited to: infill areas, housing development in higher resource communities or areas, investment in Disadvantaged and Historically Underserved Communities, etc.</t>
  </si>
  <si>
    <t xml:space="preserve">Demonstrate supporting attributes to AFFH.  Supporting Attributes could include, but are not limited to: increasing access to housing options and affordability, housing mobility strategies, reducing barriers to high density and housing accessibility for Disadvantaged and Historically Underserved Communities, investments that increase access to walkable communities, expanded transit services, multimodal infrastructure, enhanced pedestrian and bicycle safety measures, and protected pedestrian and bicycle amenities </t>
  </si>
  <si>
    <t>Describe measurable policy outcomes for AFFH. Measurable Policy Outcomes could include, but are not limited to, increasing the number of new Affordable Housing units, number of existing Housing units continued to be made available and affordable, zoning, permit streamlining, fees, incentives, and other approaches to increase housing choices and affordability, new or enhanced public services and community assets such as parks, schools, active transportation, and other community amenities, Increased access to public services, housing-supportive infrastructure services in areas of concentrated poverty or similar areas</t>
  </si>
  <si>
    <t xml:space="preserve">1C. Vehicle Miles Traveled                                                        </t>
  </si>
  <si>
    <t>Describe the locational considerations of reducing VMT. Locational Considerations could include, but are not limited to, infill areas, areas with transit-supportive densities, population and employment densities, land use mix, street network connectivity, linkages and pathways with active transportation infrastructure, accessibility between destinations, or contiguousness of land uses and transportation networks, identified high growth areas, proximity to multimodal mobility options.</t>
  </si>
  <si>
    <t>Demonstrate how supporting attributes reduce VMT.  Supporting Attributes could include, but are not limited to: creating walkable communities,  expanding transit services, enhancing pedestrian and bicycle safety measures, increasing multimodal infrastructure connections, increasing density</t>
  </si>
  <si>
    <t>Describe measurable policy outcomes for VMT reduction. Measurable Policy Outcomes could include, but are not limited to: estimating VMT reduced per capita, number of distinct land uses within the site, number of distinct land uses around the site, number of surrounding connections, mix of housing unit types or sizes, new or enhanced transit services, increasing transit frequencies or ridership, new pedestrian or bicycle pathways, limited off-street parking</t>
  </si>
  <si>
    <t xml:space="preserve">2A. Building Long-Term Capacity and Expertise                                                                              </t>
  </si>
  <si>
    <t>(25 Points)</t>
  </si>
  <si>
    <t>(up to 25 points)</t>
  </si>
  <si>
    <t>Please describe how the project will help build long-term capacity and expertise. This may include, but is not limited to, how the project will build a path for the development of further projects in the future and increase capacity in expertise in the areas of infill development, AFFH, or VMT reduction.</t>
  </si>
  <si>
    <t xml:space="preserve">2B. Degree of Needs or Potential for Housing, Infrastructure, VMT reduction, and Disaster Recovery and Mitigation                                                                                                                          </t>
  </si>
  <si>
    <t>(25 points)</t>
  </si>
  <si>
    <t>While applicants are encouraged to describe how the proposal addresses the need or potential for Housing, Infrastructure, VMT reduction, and Disaster Recovery and Mitigation below, a proposal does not need to address all four of these areas to receive the maximum amount of points (25 points).</t>
  </si>
  <si>
    <r>
      <rPr>
        <sz val="12"/>
        <color theme="1"/>
        <rFont val="Arial"/>
        <family val="2"/>
      </rPr>
      <t xml:space="preserve">(1) Please describe the degree of need or the potential for </t>
    </r>
    <r>
      <rPr>
        <b/>
        <sz val="12"/>
        <color theme="1"/>
        <rFont val="Arial"/>
        <family val="2"/>
      </rPr>
      <t xml:space="preserve">housing projects </t>
    </r>
    <r>
      <rPr>
        <sz val="12"/>
        <color theme="1"/>
        <rFont val="Arial"/>
        <family val="2"/>
      </rPr>
      <t xml:space="preserve">in the jurisdiction, and how this proposal addresses such needs or potential. </t>
    </r>
  </si>
  <si>
    <r>
      <rPr>
        <sz val="12"/>
        <color theme="1"/>
        <rFont val="Arial"/>
        <family val="2"/>
      </rPr>
      <t>(2) Please describe the degree of need or the potential for</t>
    </r>
    <r>
      <rPr>
        <b/>
        <sz val="12"/>
        <color theme="1"/>
        <rFont val="Arial"/>
        <family val="2"/>
      </rPr>
      <t xml:space="preserve"> infrastructure projects</t>
    </r>
    <r>
      <rPr>
        <sz val="12"/>
        <color theme="1"/>
        <rFont val="Arial"/>
        <family val="2"/>
      </rPr>
      <t xml:space="preserve"> in the jurisdiction, and how this proposal addresses such needs or potential. </t>
    </r>
  </si>
  <si>
    <t>Possible optional metrics for measuring infrastructure need include, but are not limited to, local sources of data regarding capcity and coverage for a variety of types of infrastructure needed for housing development.</t>
  </si>
  <si>
    <r>
      <rPr>
        <sz val="12"/>
        <color theme="1"/>
        <rFont val="Arial"/>
        <family val="2"/>
      </rPr>
      <t xml:space="preserve">(3) Please describe the degree of need or the potential for </t>
    </r>
    <r>
      <rPr>
        <b/>
        <sz val="12"/>
        <color theme="1"/>
        <rFont val="Arial"/>
        <family val="2"/>
      </rPr>
      <t>VMT reduction projects</t>
    </r>
    <r>
      <rPr>
        <sz val="12"/>
        <color theme="1"/>
        <rFont val="Arial"/>
        <family val="2"/>
      </rPr>
      <t xml:space="preserve"> in the jurisdiction, and how this proposal addresses such needs or potential. </t>
    </r>
  </si>
  <si>
    <r>
      <rPr>
        <sz val="12"/>
        <color theme="1"/>
        <rFont val="Arial"/>
        <family val="2"/>
      </rPr>
      <t xml:space="preserve">(4) Please describe the degree of need or the potential for </t>
    </r>
    <r>
      <rPr>
        <b/>
        <sz val="12"/>
        <color theme="1"/>
        <rFont val="Arial"/>
        <family val="2"/>
      </rPr>
      <t>disaster recovery or mitigation projects</t>
    </r>
    <r>
      <rPr>
        <sz val="12"/>
        <color theme="1"/>
        <rFont val="Arial"/>
        <family val="2"/>
      </rPr>
      <t xml:space="preserve"> in the jurisdiction, and how this proposal addresses such needs or potential. </t>
    </r>
  </si>
  <si>
    <t>G. Mapping</t>
  </si>
  <si>
    <t>Guidelines 301(A)(11)</t>
  </si>
  <si>
    <r>
      <rPr>
        <b/>
        <sz val="11"/>
        <color rgb="FFFF0000"/>
        <rFont val="Arial"/>
        <family val="2"/>
      </rPr>
      <t>[Only fill out if applicable]</t>
    </r>
    <r>
      <rPr>
        <b/>
        <sz val="11"/>
        <color theme="1"/>
        <rFont val="Arial"/>
        <family val="2"/>
      </rPr>
      <t xml:space="preserve"> Please provide the link to the applicant's webpage where land use maps and Vehicle Miles Traveled generation maps, produced in the development of the applicant's SCS, will be posted, updated, and available to the public.</t>
    </r>
  </si>
  <si>
    <t>H. Miscellaneous</t>
  </si>
  <si>
    <t>Guidelines 301(J)</t>
  </si>
  <si>
    <t>Please use this tab to attach any links or documents necessary to supplement your application.</t>
  </si>
  <si>
    <t>Position Title</t>
  </si>
  <si>
    <t>Website: https://www.hcd.ca.gov/grants-and-funding/programs-active/regional-early-action-planning-grants-of-2021</t>
  </si>
  <si>
    <t>Did the outreach employ a variety of proactive methods to reach all economic segments (including language access and other potential barriers to providing input) for the REAP 2.0 program?</t>
  </si>
  <si>
    <r>
      <rPr>
        <b/>
        <i/>
        <sz val="12"/>
        <color rgb="FF000000"/>
        <rFont val="Arial"/>
        <family val="2"/>
      </rPr>
      <t>Scoring Areas Include:
Program Objectives:</t>
    </r>
    <r>
      <rPr>
        <i/>
        <sz val="12"/>
        <color rgb="FF000000"/>
        <rFont val="Arial"/>
        <family val="2"/>
      </rPr>
      <t xml:space="preserve">  </t>
    </r>
    <r>
      <rPr>
        <b/>
        <i/>
        <sz val="12"/>
        <color rgb="FF000000"/>
        <rFont val="Arial"/>
        <family val="2"/>
      </rPr>
      <t>(up to 150 points)</t>
    </r>
    <r>
      <rPr>
        <i/>
        <sz val="12"/>
        <color rgb="FF000000"/>
        <rFont val="Arial"/>
        <family val="2"/>
      </rPr>
      <t xml:space="preserve"> </t>
    </r>
    <r>
      <rPr>
        <b/>
        <i/>
        <sz val="12"/>
        <color rgb="FF000000"/>
        <rFont val="Arial"/>
        <family val="2"/>
      </rPr>
      <t xml:space="preserve">1A. </t>
    </r>
    <r>
      <rPr>
        <i/>
        <sz val="12"/>
        <color rgb="FF000000"/>
        <rFont val="Arial"/>
        <family val="2"/>
      </rPr>
      <t xml:space="preserve">Accelerating infill development that Facilitates Housing Supply, Choice and Affordability 50 points) </t>
    </r>
    <r>
      <rPr>
        <b/>
        <i/>
        <sz val="12"/>
        <color rgb="FF000000"/>
        <rFont val="Arial"/>
        <family val="2"/>
      </rPr>
      <t xml:space="preserve">1B. </t>
    </r>
    <r>
      <rPr>
        <i/>
        <sz val="12"/>
        <color rgb="FF000000"/>
        <rFont val="Arial"/>
        <family val="2"/>
      </rPr>
      <t xml:space="preserve">Affirmatively Furthering Fair Housing (50 points) </t>
    </r>
    <r>
      <rPr>
        <b/>
        <i/>
        <sz val="12"/>
        <color rgb="FF000000"/>
        <rFont val="Arial"/>
        <family val="2"/>
      </rPr>
      <t xml:space="preserve">1C. </t>
    </r>
    <r>
      <rPr>
        <i/>
        <sz val="12"/>
        <color rgb="FF000000"/>
        <rFont val="Arial"/>
        <family val="2"/>
      </rPr>
      <t xml:space="preserve">Reducing Vehicle Miles Traveled (50 points)
</t>
    </r>
    <r>
      <rPr>
        <b/>
        <i/>
        <sz val="12"/>
        <color rgb="FF000000"/>
        <rFont val="Arial"/>
        <family val="2"/>
      </rPr>
      <t>Additional Considerations:</t>
    </r>
    <r>
      <rPr>
        <i/>
        <sz val="12"/>
        <color rgb="FF000000"/>
        <rFont val="Arial"/>
        <family val="2"/>
      </rPr>
      <t xml:space="preserve"> </t>
    </r>
    <r>
      <rPr>
        <b/>
        <i/>
        <sz val="12"/>
        <color rgb="FF000000"/>
        <rFont val="Arial"/>
        <family val="2"/>
      </rPr>
      <t>(up to 50 points)</t>
    </r>
    <r>
      <rPr>
        <i/>
        <sz val="12"/>
        <color rgb="FF000000"/>
        <rFont val="Arial"/>
        <family val="2"/>
      </rPr>
      <t xml:space="preserve"> </t>
    </r>
    <r>
      <rPr>
        <b/>
        <i/>
        <sz val="12"/>
        <color rgb="FF000000"/>
        <rFont val="Arial"/>
        <family val="2"/>
      </rPr>
      <t xml:space="preserve">2A. </t>
    </r>
    <r>
      <rPr>
        <i/>
        <sz val="12"/>
        <color rgb="FF000000"/>
        <rFont val="Arial"/>
        <family val="2"/>
      </rPr>
      <t xml:space="preserve">Building Long-Term Capacity and Expertise (25 points) </t>
    </r>
    <r>
      <rPr>
        <b/>
        <i/>
        <sz val="12"/>
        <color rgb="FF000000"/>
        <rFont val="Arial"/>
        <family val="2"/>
      </rPr>
      <t xml:space="preserve">2B. </t>
    </r>
    <r>
      <rPr>
        <i/>
        <sz val="12"/>
        <color rgb="FF000000"/>
        <rFont val="Arial"/>
        <family val="2"/>
      </rPr>
      <t>Degree of Needs or Potential for Housing, Infrastructure, VMT Reduction and Disaster Recovery and Mitigation (25 points)</t>
    </r>
  </si>
  <si>
    <r>
      <rPr>
        <b/>
        <i/>
        <sz val="12"/>
        <color rgb="FF000000"/>
        <rFont val="Arial"/>
        <family val="2"/>
      </rPr>
      <t>Scoring Areas Include:
Program Objectives:  (up to 150 points):</t>
    </r>
    <r>
      <rPr>
        <i/>
        <sz val="12"/>
        <color rgb="FF000000"/>
        <rFont val="Arial"/>
        <family val="2"/>
      </rPr>
      <t xml:space="preserve"> </t>
    </r>
    <r>
      <rPr>
        <b/>
        <i/>
        <sz val="12"/>
        <color rgb="FF000000"/>
        <rFont val="Arial"/>
        <family val="2"/>
      </rPr>
      <t xml:space="preserve">1A. </t>
    </r>
    <r>
      <rPr>
        <i/>
        <sz val="12"/>
        <color rgb="FF000000"/>
        <rFont val="Arial"/>
        <family val="2"/>
      </rPr>
      <t xml:space="preserve">Accelerating infill development that Facilitates Housing Supply, Choice and Affordability (50 points) </t>
    </r>
    <r>
      <rPr>
        <b/>
        <i/>
        <sz val="12"/>
        <color rgb="FF000000"/>
        <rFont val="Arial"/>
        <family val="2"/>
      </rPr>
      <t xml:space="preserve">1B. </t>
    </r>
    <r>
      <rPr>
        <i/>
        <sz val="12"/>
        <color rgb="FF000000"/>
        <rFont val="Arial"/>
        <family val="2"/>
      </rPr>
      <t xml:space="preserve">Affirmatively Furthering Fair Housing (50 points) </t>
    </r>
    <r>
      <rPr>
        <b/>
        <i/>
        <sz val="12"/>
        <color rgb="FF000000"/>
        <rFont val="Arial"/>
        <family val="2"/>
      </rPr>
      <t xml:space="preserve">1C. </t>
    </r>
    <r>
      <rPr>
        <i/>
        <sz val="12"/>
        <color rgb="FF000000"/>
        <rFont val="Arial"/>
        <family val="2"/>
      </rPr>
      <t xml:space="preserve">Reducing Vehicle Miles Traveled (50 points)
</t>
    </r>
    <r>
      <rPr>
        <b/>
        <i/>
        <sz val="12"/>
        <color rgb="FF000000"/>
        <rFont val="Arial"/>
        <family val="2"/>
      </rPr>
      <t>Additional Considerations: (up to 50 points)</t>
    </r>
    <r>
      <rPr>
        <i/>
        <sz val="12"/>
        <color rgb="FF000000"/>
        <rFont val="Arial"/>
        <family val="2"/>
      </rPr>
      <t xml:space="preserve"> </t>
    </r>
    <r>
      <rPr>
        <b/>
        <i/>
        <sz val="12"/>
        <color rgb="FF000000"/>
        <rFont val="Arial"/>
        <family val="2"/>
      </rPr>
      <t xml:space="preserve">2A. </t>
    </r>
    <r>
      <rPr>
        <i/>
        <sz val="12"/>
        <color rgb="FF000000"/>
        <rFont val="Arial"/>
        <family val="2"/>
      </rPr>
      <t xml:space="preserve">Building Long-Term Capacity and Expertise (25 points) </t>
    </r>
    <r>
      <rPr>
        <b/>
        <i/>
        <sz val="12"/>
        <color rgb="FF000000"/>
        <rFont val="Arial"/>
        <family val="2"/>
      </rPr>
      <t xml:space="preserve">2B. </t>
    </r>
    <r>
      <rPr>
        <i/>
        <sz val="12"/>
        <color rgb="FF000000"/>
        <rFont val="Arial"/>
        <family val="2"/>
      </rPr>
      <t>Degree of Needs or Potential for Housing, Infrastructure, VMT Reduction and Disaster Recovery and Mitigation (25 points)</t>
    </r>
  </si>
  <si>
    <r>
      <rPr>
        <b/>
        <i/>
        <sz val="12"/>
        <color rgb="FF000000"/>
        <rFont val="Arial"/>
        <family val="2"/>
      </rPr>
      <t>Scoring Areas Include:
Program Objectives:  (up to 150 points)  1C.</t>
    </r>
    <r>
      <rPr>
        <b/>
        <i/>
        <sz val="12"/>
        <color rgb="FFFF0000"/>
        <rFont val="Arial"/>
        <family val="2"/>
      </rPr>
      <t xml:space="preserve"> </t>
    </r>
    <r>
      <rPr>
        <i/>
        <sz val="12"/>
        <color rgb="FF000000"/>
        <rFont val="Arial"/>
        <family val="2"/>
      </rPr>
      <t xml:space="preserve">Accelerating infill development that Facilitates Housing Supply, Choice and Affordability (50 points) </t>
    </r>
    <r>
      <rPr>
        <b/>
        <i/>
        <sz val="12"/>
        <color rgb="FF000000"/>
        <rFont val="Arial"/>
        <family val="2"/>
      </rPr>
      <t xml:space="preserve">1B. </t>
    </r>
    <r>
      <rPr>
        <i/>
        <sz val="12"/>
        <color rgb="FF000000"/>
        <rFont val="Arial"/>
        <family val="2"/>
      </rPr>
      <t xml:space="preserve">Affirmatively Furthering Fair Housing (50 points) </t>
    </r>
    <r>
      <rPr>
        <b/>
        <i/>
        <sz val="12"/>
        <color rgb="FF000000"/>
        <rFont val="Arial"/>
        <family val="2"/>
      </rPr>
      <t xml:space="preserve">1C. </t>
    </r>
    <r>
      <rPr>
        <i/>
        <sz val="12"/>
        <color rgb="FF000000"/>
        <rFont val="Arial"/>
        <family val="2"/>
      </rPr>
      <t xml:space="preserve">Reducing Vehicle Miles Traveled (50 points)
</t>
    </r>
    <r>
      <rPr>
        <b/>
        <i/>
        <sz val="12"/>
        <color rgb="FF000000"/>
        <rFont val="Arial"/>
        <family val="2"/>
      </rPr>
      <t>Additional Considerations: (up to 50 points)</t>
    </r>
    <r>
      <rPr>
        <i/>
        <sz val="12"/>
        <color rgb="FF000000"/>
        <rFont val="Arial"/>
        <family val="2"/>
      </rPr>
      <t xml:space="preserve"> </t>
    </r>
    <r>
      <rPr>
        <b/>
        <i/>
        <sz val="12"/>
        <color rgb="FF000000"/>
        <rFont val="Arial"/>
        <family val="2"/>
      </rPr>
      <t xml:space="preserve">2A. </t>
    </r>
    <r>
      <rPr>
        <i/>
        <sz val="12"/>
        <color rgb="FF000000"/>
        <rFont val="Arial"/>
        <family val="2"/>
      </rPr>
      <t xml:space="preserve">Building Long-Term Capacity and Expertise (25 points) </t>
    </r>
    <r>
      <rPr>
        <b/>
        <i/>
        <sz val="12"/>
        <color rgb="FF000000"/>
        <rFont val="Arial"/>
        <family val="2"/>
      </rPr>
      <t xml:space="preserve">2B. </t>
    </r>
    <r>
      <rPr>
        <i/>
        <sz val="12"/>
        <color rgb="FF000000"/>
        <rFont val="Arial"/>
        <family val="2"/>
      </rPr>
      <t>Degree of Needs or Potential for Housing, Infrastructure, VMT Reduction and Disaster Recovery and Mitigation (25 points)</t>
    </r>
  </si>
  <si>
    <r>
      <rPr>
        <b/>
        <i/>
        <sz val="12"/>
        <color rgb="FF000000"/>
        <rFont val="Arial"/>
        <family val="2"/>
      </rPr>
      <t>Scoring Areas Include:
Program Objectives:  (up to 150 points)</t>
    </r>
    <r>
      <rPr>
        <i/>
        <sz val="12"/>
        <color rgb="FF000000"/>
        <rFont val="Arial"/>
        <family val="2"/>
      </rPr>
      <t xml:space="preserve"> </t>
    </r>
    <r>
      <rPr>
        <b/>
        <i/>
        <sz val="12"/>
        <color rgb="FF000000"/>
        <rFont val="Arial"/>
        <family val="2"/>
      </rPr>
      <t xml:space="preserve">1A. </t>
    </r>
    <r>
      <rPr>
        <i/>
        <sz val="12"/>
        <color rgb="FF000000"/>
        <rFont val="Arial"/>
        <family val="2"/>
      </rPr>
      <t xml:space="preserve">Accelerating infill development that Facilitates Housing Supply, Choice and Affordability (50 points) </t>
    </r>
    <r>
      <rPr>
        <b/>
        <i/>
        <sz val="12"/>
        <color rgb="FF000000"/>
        <rFont val="Arial"/>
        <family val="2"/>
      </rPr>
      <t xml:space="preserve">1B. </t>
    </r>
    <r>
      <rPr>
        <i/>
        <sz val="12"/>
        <color rgb="FF000000"/>
        <rFont val="Arial"/>
        <family val="2"/>
      </rPr>
      <t xml:space="preserve">Affirmatively Furthering Fair Housing (50 points) </t>
    </r>
    <r>
      <rPr>
        <b/>
        <i/>
        <sz val="12"/>
        <color rgb="FF000000"/>
        <rFont val="Arial"/>
        <family val="2"/>
      </rPr>
      <t xml:space="preserve">1C. </t>
    </r>
    <r>
      <rPr>
        <i/>
        <sz val="12"/>
        <color rgb="FF000000"/>
        <rFont val="Arial"/>
        <family val="2"/>
      </rPr>
      <t xml:space="preserve">Reducing Vehicle Miles Traveled (50 points)
</t>
    </r>
    <r>
      <rPr>
        <b/>
        <i/>
        <sz val="12"/>
        <color rgb="FF000000"/>
        <rFont val="Arial"/>
        <family val="2"/>
      </rPr>
      <t>Additional Considerations: (up to 50 points)</t>
    </r>
    <r>
      <rPr>
        <i/>
        <sz val="12"/>
        <color rgb="FF000000"/>
        <rFont val="Arial"/>
        <family val="2"/>
      </rPr>
      <t xml:space="preserve"> </t>
    </r>
    <r>
      <rPr>
        <b/>
        <i/>
        <sz val="12"/>
        <color rgb="FF000000"/>
        <rFont val="Arial"/>
        <family val="2"/>
      </rPr>
      <t xml:space="preserve">2A. </t>
    </r>
    <r>
      <rPr>
        <i/>
        <sz val="12"/>
        <color rgb="FF000000"/>
        <rFont val="Arial"/>
        <family val="2"/>
      </rPr>
      <t xml:space="preserve">Building Long-Term Capacity and Expertise (25 points) </t>
    </r>
    <r>
      <rPr>
        <b/>
        <i/>
        <sz val="12"/>
        <color rgb="FF000000"/>
        <rFont val="Arial"/>
        <family val="2"/>
      </rPr>
      <t xml:space="preserve">2B. </t>
    </r>
    <r>
      <rPr>
        <i/>
        <sz val="12"/>
        <color rgb="FF000000"/>
        <rFont val="Arial"/>
        <family val="2"/>
      </rPr>
      <t>Degree of Needs or Potential for Housing, Infrastructure, VMT Reduction and Disaster Recovery and Mitigation (25 points)</t>
    </r>
  </si>
  <si>
    <r>
      <rPr>
        <i/>
        <sz val="11"/>
        <rFont val="Arial"/>
        <family val="2"/>
      </rPr>
      <t xml:space="preserve">Posible optional metrics for measuring housing need include, but are not limited to: RHNA, rates of overcrowding, rates of cost burden, homelessness point-in-time (PIT) count, prevalence of substandard housing, or other relevant data sources specific to tribes or rural jurisdictions. Some of this data can be found at </t>
    </r>
    <r>
      <rPr>
        <i/>
        <u/>
        <sz val="11"/>
        <color theme="10"/>
        <rFont val="Arial"/>
        <family val="2"/>
      </rPr>
      <t>https://affh-data-resources-cahcd.hub.arcgis.com</t>
    </r>
  </si>
  <si>
    <r>
      <rPr>
        <i/>
        <sz val="11"/>
        <rFont val="Arial"/>
        <family val="2"/>
      </rPr>
      <t xml:space="preserve">Possible optional metrics for measuring VMT reduction need include, but are not limited to: how the proposed use will improve accessibility to destinations and daily services (i.e. jobs, healthcare, education, grocery, etc.) by public transit, walking, reduced car trips or bicycling through improvements or expansion of transit services, active transportation infrastructure improvements, creation of new programs to reduce single-occupancy vehicle travel, etc. Relevant resources to support may include ridership data and service planning identified in short and long range transit plans, projects and data from active transportation plans, and other local planning efforts which support travel by transit, walking, or bicycling. Tribal/ Rural entities need only find a metric relevant to their specific circumstances. Additionally, resources from the California Air Resources Board (CARB) may be helpful: </t>
    </r>
    <r>
      <rPr>
        <i/>
        <u/>
        <sz val="11"/>
        <color theme="10"/>
        <rFont val="Arial"/>
        <family val="2"/>
      </rPr>
      <t>https://ww2.arb.ca.gov/our-work/programs/sustainable-communities-program/research-effects-transportation-and-land-use</t>
    </r>
  </si>
  <si>
    <r>
      <rPr>
        <i/>
        <sz val="11"/>
        <rFont val="Arial"/>
        <family val="2"/>
      </rPr>
      <t xml:space="preserve">Possible optional metrics for measuring disaster recovery and mitigation could include, but are not limited to, the prevalence of environmental hazards (very high fire hazard severity zone, areas at risk of flooding, etc.); the number of homes lost to a disaster event; an explanation of how the proposed use improves bringing homes and communities in compliance with the latest disaster related building safety standards, improves infrastructure in order to mitigate the impact of disasters or recover from disasters such as upgrading stormwater infrastructure or upgrading infrastructure to increase density, or facilitates the development of strategically located disaster related amenities such as community resilience centers and low carbon transportation to and from these amenities; or other local knowledge. Some of this relevant data can be found at </t>
    </r>
    <r>
      <rPr>
        <i/>
        <u/>
        <sz val="11"/>
        <color theme="10"/>
        <rFont val="Arial"/>
        <family val="2"/>
      </rPr>
      <t>https://egis.fire.ca.gov/FHSZ/</t>
    </r>
  </si>
  <si>
    <r>
      <rPr>
        <i/>
        <sz val="11"/>
        <rFont val="Arial"/>
        <family val="2"/>
      </rPr>
      <t xml:space="preserve">or at </t>
    </r>
    <r>
      <rPr>
        <i/>
        <u/>
        <sz val="11"/>
        <color theme="10"/>
        <rFont val="Arial"/>
        <family val="2"/>
      </rPr>
      <t>https://affh-data-resources-cahcd.hub.arcgis.com.</t>
    </r>
  </si>
  <si>
    <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</si>
</sst>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5" x14ac:knownFonts="1">
    <font>
      <sz val="11"/>
      <color theme="1"/>
      <name val="Calibri"/>
      <family val="2"/>
      <scheme val="minor"/>
    </font>
    <font>
      <sz val="8"/>
      <color rgb="FF000000"/>
      <name val="Arial"/>
      <family val="2"/>
    </font>
    <font>
      <sz val="11"/>
      <color theme="1"/>
      <name val="Arial"/>
      <family val="2"/>
    </font>
    <font>
      <b/>
      <sz val="18"/>
      <color theme="1"/>
      <name val="Arial"/>
      <family val="2"/>
    </font>
    <font>
      <sz val="11"/>
      <color theme="1"/>
      <name val="Calibri"/>
      <family val="2"/>
      <scheme val="minor"/>
    </font>
    <font>
      <b/>
      <sz val="16"/>
      <color theme="1"/>
      <name val="Arial"/>
      <family val="2"/>
    </font>
    <font>
      <i/>
      <sz val="8"/>
      <color theme="1"/>
      <name val="Arial"/>
      <family val="2"/>
    </font>
    <font>
      <b/>
      <sz val="11"/>
      <color theme="1"/>
      <name val="Arial"/>
      <family val="2"/>
    </font>
    <font>
      <b/>
      <sz val="8"/>
      <color theme="1"/>
      <name val="Arial"/>
      <family val="2"/>
    </font>
    <font>
      <b/>
      <sz val="10"/>
      <color theme="1"/>
      <name val="Arial"/>
      <family val="2"/>
    </font>
    <font>
      <sz val="10"/>
      <color theme="1"/>
      <name val="Arial"/>
      <family val="2"/>
    </font>
    <font>
      <b/>
      <sz val="12"/>
      <color theme="1"/>
      <name val="Arial"/>
      <family val="2"/>
    </font>
    <font>
      <i/>
      <sz val="10"/>
      <color theme="1"/>
      <name val="Arial"/>
      <family val="2"/>
    </font>
    <font>
      <b/>
      <sz val="20"/>
      <color theme="1"/>
      <name val="Arial"/>
      <family val="2"/>
    </font>
    <font>
      <b/>
      <sz val="36"/>
      <color theme="1"/>
      <name val="Arial"/>
      <family val="2"/>
    </font>
    <font>
      <i/>
      <sz val="9"/>
      <color theme="1"/>
      <name val="Arial"/>
      <family val="2"/>
    </font>
    <font>
      <b/>
      <sz val="14"/>
      <color theme="1"/>
      <name val="Arial"/>
      <family val="2"/>
    </font>
    <font>
      <sz val="16"/>
      <color theme="1"/>
      <name val="Arial"/>
      <family val="2"/>
    </font>
    <font>
      <sz val="11"/>
      <color rgb="FF444444"/>
      <name val="Calibri"/>
      <family val="2"/>
    </font>
    <font>
      <b/>
      <sz val="26"/>
      <color theme="1"/>
      <name val="Arial"/>
      <family val="2"/>
    </font>
    <font>
      <sz val="11"/>
      <color rgb="FF1F3864"/>
      <name val="Arial"/>
      <family val="2"/>
    </font>
    <font>
      <b/>
      <sz val="18"/>
      <color rgb="FF000000"/>
      <name val="Arial"/>
      <family val="2"/>
    </font>
    <font>
      <i/>
      <sz val="8"/>
      <color rgb="FF000000"/>
      <name val="Arial"/>
      <family val="2"/>
    </font>
    <font>
      <b/>
      <sz val="11"/>
      <color rgb="FF000000"/>
      <name val="Arial"/>
      <family val="2"/>
    </font>
    <font>
      <b/>
      <u/>
      <sz val="10"/>
      <color rgb="FF000000"/>
      <name val="Arial"/>
      <family val="2"/>
    </font>
    <font>
      <i/>
      <u/>
      <sz val="12"/>
      <color rgb="FFFF0000"/>
      <name val="Arial"/>
      <family val="2"/>
    </font>
    <font>
      <b/>
      <sz val="11"/>
      <color rgb="FFFF0000"/>
      <name val="Arial"/>
      <family val="2"/>
    </font>
    <font>
      <sz val="14"/>
      <color theme="1"/>
      <name val="Arial"/>
      <family val="2"/>
    </font>
    <font>
      <b/>
      <u/>
      <sz val="10"/>
      <color theme="1"/>
      <name val="Arial"/>
      <family val="2"/>
    </font>
    <font>
      <sz val="12"/>
      <color theme="1"/>
      <name val="Arial"/>
      <family val="2"/>
    </font>
    <font>
      <b/>
      <sz val="10"/>
      <color rgb="FFFF0000"/>
      <name val="Arial"/>
      <family val="2"/>
    </font>
    <font>
      <b/>
      <sz val="12"/>
      <color rgb="FF000000"/>
      <name val="Arial"/>
      <family val="2"/>
    </font>
    <font>
      <i/>
      <sz val="10"/>
      <color rgb="FF000000"/>
      <name val="Arial"/>
      <family val="2"/>
    </font>
    <font>
      <b/>
      <sz val="10"/>
      <color rgb="FF000000"/>
      <name val="Arial"/>
      <family val="2"/>
    </font>
    <font>
      <i/>
      <sz val="11"/>
      <color theme="1"/>
      <name val="Arial"/>
      <family val="2"/>
    </font>
    <font>
      <sz val="8"/>
      <color theme="1"/>
      <name val="Arial"/>
      <family val="2"/>
    </font>
    <font>
      <i/>
      <sz val="12"/>
      <color rgb="FF000000"/>
      <name val="Arial"/>
      <family val="2"/>
    </font>
    <font>
      <b/>
      <i/>
      <sz val="12"/>
      <color rgb="FF000000"/>
      <name val="Arial"/>
      <family val="2"/>
    </font>
    <font>
      <sz val="18"/>
      <color theme="1"/>
      <name val="Arial"/>
      <family val="2"/>
    </font>
    <font>
      <b/>
      <sz val="11"/>
      <color rgb="FFFF0000"/>
      <name val="Calibri"/>
      <family val="2"/>
      <scheme val="minor"/>
    </font>
    <font>
      <b/>
      <i/>
      <sz val="12"/>
      <color rgb="FFFF0000"/>
      <name val="Arial"/>
      <family val="2"/>
    </font>
    <font>
      <b/>
      <sz val="12"/>
      <color rgb="FFFF0000"/>
      <name val="Calibri"/>
      <family val="2"/>
      <scheme val="minor"/>
    </font>
    <font>
      <b/>
      <sz val="11"/>
      <color theme="1"/>
      <name val="Calibri"/>
      <family val="2"/>
      <scheme val="minor"/>
    </font>
    <font>
      <i/>
      <sz val="12"/>
      <color theme="1"/>
      <name val="Arial"/>
      <family val="2"/>
    </font>
    <font>
      <i/>
      <sz val="9"/>
      <name val="Arial"/>
      <family val="2"/>
    </font>
    <font>
      <sz val="9"/>
      <name val="Arial"/>
      <family val="2"/>
    </font>
    <font>
      <b/>
      <u/>
      <sz val="12"/>
      <color rgb="FF000000"/>
      <name val="Arial"/>
      <family val="2"/>
    </font>
    <font>
      <b/>
      <u/>
      <sz val="12"/>
      <color rgb="FFFF0000"/>
      <name val="Arial"/>
      <family val="2"/>
    </font>
    <font>
      <sz val="11"/>
      <color rgb="FFFF0000"/>
      <name val="Arial"/>
      <family val="2"/>
    </font>
    <font>
      <sz val="11"/>
      <name val="Arial"/>
      <family val="2"/>
    </font>
    <font>
      <sz val="12"/>
      <name val="Arial"/>
      <family val="2"/>
    </font>
    <font>
      <sz val="12"/>
      <color rgb="FF000000"/>
      <name val="Arial"/>
      <family val="2"/>
    </font>
    <font>
      <u/>
      <sz val="11"/>
      <color theme="10"/>
      <name val="Calibri"/>
      <family val="2"/>
      <scheme val="minor"/>
    </font>
    <font>
      <i/>
      <u/>
      <sz val="11"/>
      <color theme="10"/>
      <name val="Arial"/>
      <family val="2"/>
    </font>
    <font>
      <i/>
      <sz val="11"/>
      <name val="Arial"/>
      <family val="2"/>
    </font>
  </fonts>
  <fills count="8">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FF"/>
        <bgColor rgb="FF000000"/>
      </patternFill>
    </fill>
    <fill>
      <patternFill patternType="solid">
        <fgColor rgb="FFFFFFCC"/>
        <bgColor rgb="FF000000"/>
      </patternFill>
    </fill>
    <fill>
      <patternFill patternType="solid">
        <fgColor theme="0" tint="-4.9989318521683403E-2"/>
        <bgColor indexed="64"/>
      </patternFill>
    </fill>
    <fill>
      <patternFill patternType="solid">
        <fgColor rgb="FFFFFFFF"/>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thin">
        <color rgb="FF000000"/>
      </bottom>
      <diagonal/>
    </border>
    <border>
      <left style="thin">
        <color indexed="64"/>
      </left>
      <right style="medium">
        <color rgb="FF000000"/>
      </right>
      <top style="thin">
        <color indexed="64"/>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top style="thin">
        <color indexed="64"/>
      </top>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rgb="FF000000"/>
      </left>
      <right style="thin">
        <color rgb="FF000000"/>
      </right>
      <top style="thin">
        <color rgb="FF000000"/>
      </top>
      <bottom/>
      <diagonal/>
    </border>
    <border>
      <left style="medium">
        <color indexed="64"/>
      </left>
      <right/>
      <top/>
      <bottom style="medium">
        <color rgb="FF000000"/>
      </bottom>
      <diagonal/>
    </border>
    <border>
      <left style="medium">
        <color indexed="64"/>
      </left>
      <right style="medium">
        <color rgb="FF000000"/>
      </right>
      <top/>
      <bottom style="medium">
        <color rgb="FF000000"/>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rgb="FF000000"/>
      </top>
      <bottom style="thin">
        <color rgb="FF000000"/>
      </bottom>
      <diagonal/>
    </border>
    <border>
      <left/>
      <right style="thin">
        <color indexed="64"/>
      </right>
      <top style="thin">
        <color rgb="FF000000"/>
      </top>
      <bottom/>
      <diagonal/>
    </border>
    <border>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rgb="FF000000"/>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medium">
        <color rgb="FF000000"/>
      </left>
      <right style="thin">
        <color rgb="FF000000"/>
      </right>
      <top style="thin">
        <color rgb="FF000000"/>
      </top>
      <bottom style="medium">
        <color rgb="FF000000"/>
      </bottom>
      <diagonal/>
    </border>
    <border>
      <left style="medium">
        <color indexed="64"/>
      </left>
      <right style="thin">
        <color indexed="64"/>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medium">
        <color indexed="64"/>
      </right>
      <top style="thin">
        <color indexed="64"/>
      </top>
      <bottom style="thin">
        <color theme="0"/>
      </bottom>
      <diagonal/>
    </border>
    <border>
      <left style="medium">
        <color indexed="64"/>
      </left>
      <right/>
      <top style="thin">
        <color theme="0"/>
      </top>
      <bottom style="thin">
        <color indexed="64"/>
      </bottom>
      <diagonal/>
    </border>
    <border>
      <left/>
      <right/>
      <top style="thin">
        <color theme="0"/>
      </top>
      <bottom style="thin">
        <color indexed="64"/>
      </bottom>
      <diagonal/>
    </border>
    <border>
      <left/>
      <right style="medium">
        <color indexed="64"/>
      </right>
      <top style="thin">
        <color theme="0"/>
      </top>
      <bottom style="thin">
        <color indexed="64"/>
      </bottom>
      <diagonal/>
    </border>
  </borders>
  <cellStyleXfs count="3">
    <xf numFmtId="0" fontId="0" fillId="0" borderId="0"/>
    <xf numFmtId="44" fontId="4" fillId="0" borderId="0" applyFont="0" applyFill="0" applyBorder="0" applyAlignment="0" applyProtection="0"/>
    <xf numFmtId="0" fontId="52" fillId="0" borderId="0" applyNumberFormat="0" applyFill="0" applyBorder="0" applyAlignment="0" applyProtection="0"/>
  </cellStyleXfs>
  <cellXfs count="563">
    <xf numFmtId="0" fontId="0" fillId="0" borderId="0" xfId="0"/>
    <xf numFmtId="0" fontId="2" fillId="0" borderId="0" xfId="0" applyFont="1"/>
    <xf numFmtId="0" fontId="2" fillId="0" borderId="0" xfId="0" applyFont="1" applyAlignment="1">
      <alignment horizontal="center" vertical="center" wrapText="1"/>
    </xf>
    <xf numFmtId="0" fontId="7" fillId="2" borderId="21"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3" xfId="0" applyFont="1" applyFill="1" applyBorder="1" applyAlignment="1">
      <alignment horizontal="center" vertical="center"/>
    </xf>
    <xf numFmtId="0" fontId="11" fillId="2" borderId="1" xfId="0" applyFont="1" applyFill="1" applyBorder="1" applyAlignment="1">
      <alignment horizontal="center" wrapText="1"/>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2" fillId="3" borderId="0" xfId="0" applyFont="1" applyFill="1" applyProtection="1">
      <protection hidden="1"/>
    </xf>
    <xf numFmtId="0" fontId="2" fillId="3" borderId="60" xfId="0" applyFont="1" applyFill="1" applyBorder="1" applyProtection="1">
      <protection hidden="1"/>
    </xf>
    <xf numFmtId="0" fontId="7" fillId="0" borderId="1" xfId="0" applyFont="1" applyFill="1" applyBorder="1" applyAlignment="1" applyProtection="1">
      <alignment horizontal="center" vertical="center" wrapText="1"/>
      <protection hidden="1"/>
    </xf>
    <xf numFmtId="44" fontId="2" fillId="3" borderId="0" xfId="0" applyNumberFormat="1" applyFont="1" applyFill="1" applyProtection="1">
      <protection hidden="1"/>
    </xf>
    <xf numFmtId="0" fontId="2" fillId="3" borderId="1" xfId="0" applyFont="1" applyFill="1" applyBorder="1" applyAlignment="1" applyProtection="1">
      <alignment vertical="center"/>
      <protection locked="0" hidden="1"/>
    </xf>
    <xf numFmtId="0" fontId="2" fillId="3" borderId="1" xfId="0" applyFont="1" applyFill="1" applyBorder="1" applyAlignment="1" applyProtection="1">
      <alignment horizontal="center" vertical="center"/>
      <protection hidden="1"/>
    </xf>
    <xf numFmtId="44" fontId="2" fillId="2" borderId="1" xfId="1" applyFont="1" applyFill="1" applyBorder="1" applyAlignment="1" applyProtection="1">
      <alignment vertical="center" wrapText="1"/>
      <protection locked="0" hidden="1"/>
    </xf>
    <xf numFmtId="44" fontId="2" fillId="3" borderId="1" xfId="1" applyFont="1" applyFill="1" applyBorder="1" applyAlignment="1" applyProtection="1">
      <alignment vertical="center" wrapText="1"/>
      <protection hidden="1"/>
    </xf>
    <xf numFmtId="0" fontId="2" fillId="3" borderId="60" xfId="0" applyFont="1" applyFill="1" applyBorder="1" applyAlignment="1" applyProtection="1">
      <alignment vertical="center"/>
      <protection hidden="1"/>
    </xf>
    <xf numFmtId="0" fontId="2" fillId="3" borderId="0" xfId="0" applyFont="1" applyFill="1" applyBorder="1" applyAlignment="1" applyProtection="1">
      <alignment vertical="center"/>
      <protection locked="0" hidden="1"/>
    </xf>
    <xf numFmtId="0" fontId="2" fillId="3" borderId="0" xfId="0" applyFont="1" applyFill="1" applyBorder="1" applyAlignment="1" applyProtection="1">
      <alignment horizontal="center" vertical="center"/>
      <protection hidden="1"/>
    </xf>
    <xf numFmtId="44" fontId="2" fillId="3" borderId="0" xfId="1" applyFont="1" applyFill="1" applyBorder="1" applyAlignment="1" applyProtection="1">
      <alignment vertical="center" wrapText="1"/>
      <protection locked="0" hidden="1"/>
    </xf>
    <xf numFmtId="44" fontId="2" fillId="3" borderId="0" xfId="1" applyFont="1" applyFill="1" applyBorder="1" applyAlignment="1" applyProtection="1">
      <alignment vertical="center" wrapText="1"/>
      <protection hidden="1"/>
    </xf>
    <xf numFmtId="0" fontId="2" fillId="2" borderId="1" xfId="0" applyNumberFormat="1" applyFont="1" applyFill="1" applyBorder="1" applyAlignment="1" applyProtection="1">
      <alignment vertical="center" wrapText="1"/>
      <protection locked="0" hidden="1"/>
    </xf>
    <xf numFmtId="0" fontId="2" fillId="3" borderId="0" xfId="0" applyNumberFormat="1" applyFont="1" applyFill="1" applyBorder="1" applyAlignment="1" applyProtection="1">
      <alignment vertical="center" wrapText="1"/>
      <protection locked="0" hidden="1"/>
    </xf>
    <xf numFmtId="14" fontId="2" fillId="2" borderId="1" xfId="0" applyNumberFormat="1" applyFont="1" applyFill="1" applyBorder="1" applyAlignment="1" applyProtection="1">
      <alignment horizontal="center" vertical="center" wrapText="1"/>
      <protection locked="0" hidden="1"/>
    </xf>
    <xf numFmtId="14" fontId="2" fillId="3" borderId="0" xfId="0" applyNumberFormat="1" applyFont="1" applyFill="1" applyBorder="1" applyAlignment="1" applyProtection="1">
      <alignment horizontal="center" vertical="center" wrapText="1"/>
      <protection locked="0" hidden="1"/>
    </xf>
    <xf numFmtId="0" fontId="2" fillId="3" borderId="63" xfId="0" applyFont="1" applyFill="1" applyBorder="1" applyAlignment="1" applyProtection="1">
      <alignment vertical="center"/>
      <protection hidden="1"/>
    </xf>
    <xf numFmtId="0" fontId="2" fillId="3" borderId="0" xfId="0" applyFont="1" applyFill="1"/>
    <xf numFmtId="0" fontId="7" fillId="3" borderId="0" xfId="0" applyFont="1" applyFill="1"/>
    <xf numFmtId="0" fontId="2" fillId="3" borderId="0" xfId="0" applyFont="1" applyFill="1" applyBorder="1"/>
    <xf numFmtId="0" fontId="2" fillId="3" borderId="0" xfId="0" applyFont="1" applyFill="1" applyAlignment="1">
      <alignment vertical="center" wrapText="1"/>
    </xf>
    <xf numFmtId="0" fontId="2" fillId="3" borderId="0" xfId="0" applyFont="1" applyFill="1" applyAlignment="1">
      <alignment horizontal="center" vertical="center" wrapText="1"/>
    </xf>
    <xf numFmtId="0" fontId="9" fillId="3" borderId="0" xfId="0" applyFont="1" applyFill="1" applyAlignment="1">
      <alignment horizontal="left" vertical="center"/>
    </xf>
    <xf numFmtId="0" fontId="11" fillId="3" borderId="0" xfId="0" applyFont="1" applyFill="1" applyAlignment="1">
      <alignment horizontal="center" vertical="center" wrapText="1"/>
    </xf>
    <xf numFmtId="0" fontId="9" fillId="3" borderId="0" xfId="0" applyFont="1" applyFill="1" applyBorder="1" applyAlignment="1">
      <alignment wrapText="1"/>
    </xf>
    <xf numFmtId="0" fontId="3" fillId="3" borderId="0" xfId="0" applyFont="1" applyFill="1" applyBorder="1" applyAlignment="1"/>
    <xf numFmtId="0" fontId="6" fillId="3" borderId="0" xfId="0" applyFont="1" applyFill="1" applyBorder="1" applyAlignment="1">
      <alignment vertical="center"/>
    </xf>
    <xf numFmtId="0" fontId="10" fillId="3" borderId="0" xfId="0" applyFont="1" applyFill="1" applyBorder="1" applyAlignment="1">
      <alignment vertical="center" wrapText="1"/>
    </xf>
    <xf numFmtId="0" fontId="11" fillId="0" borderId="20" xfId="0" applyFont="1" applyBorder="1" applyAlignment="1">
      <alignment horizontal="center" vertical="center" wrapText="1"/>
    </xf>
    <xf numFmtId="0" fontId="2" fillId="2" borderId="1" xfId="0" quotePrefix="1" applyFont="1" applyFill="1" applyBorder="1" applyAlignment="1" applyProtection="1">
      <alignment horizontal="center" vertical="center" wrapText="1" readingOrder="1"/>
      <protection locked="0" hidden="1"/>
    </xf>
    <xf numFmtId="0" fontId="2" fillId="3" borderId="0" xfId="0" quotePrefix="1" applyFont="1" applyFill="1" applyBorder="1" applyAlignment="1" applyProtection="1">
      <alignment horizontal="center" vertical="center" wrapText="1" readingOrder="1"/>
      <protection locked="0" hidden="1"/>
    </xf>
    <xf numFmtId="0" fontId="2" fillId="3" borderId="0" xfId="0" applyFont="1" applyFill="1" applyBorder="1" applyAlignment="1" applyProtection="1">
      <alignment horizontal="center" vertical="center" wrapText="1" readingOrder="1"/>
      <protection locked="0" hidden="1"/>
    </xf>
    <xf numFmtId="0" fontId="7" fillId="3" borderId="0" xfId="0" applyFont="1" applyFill="1" applyBorder="1" applyAlignment="1">
      <alignment vertical="center" wrapText="1"/>
    </xf>
    <xf numFmtId="0" fontId="2" fillId="0" borderId="0" xfId="0" applyFont="1" applyProtection="1">
      <protection hidden="1"/>
    </xf>
    <xf numFmtId="0" fontId="2" fillId="3" borderId="1" xfId="0" applyFont="1" applyFill="1" applyBorder="1" applyAlignment="1" applyProtection="1">
      <alignment vertical="center"/>
      <protection hidden="1"/>
    </xf>
    <xf numFmtId="0" fontId="2" fillId="3" borderId="0" xfId="0" applyFont="1" applyFill="1" applyAlignment="1" applyProtection="1">
      <alignment horizontal="center" vertical="center"/>
      <protection hidden="1"/>
    </xf>
    <xf numFmtId="0" fontId="2" fillId="3" borderId="0" xfId="0" applyFont="1" applyFill="1" applyAlignment="1" applyProtection="1">
      <alignment vertical="center"/>
      <protection hidden="1"/>
    </xf>
    <xf numFmtId="0" fontId="28" fillId="3" borderId="0" xfId="0" applyFont="1" applyFill="1" applyAlignment="1" applyProtection="1">
      <alignment horizontal="center" vertical="center"/>
      <protection hidden="1"/>
    </xf>
    <xf numFmtId="0" fontId="7" fillId="6" borderId="1" xfId="0" applyFont="1" applyFill="1" applyBorder="1" applyAlignment="1" applyProtection="1">
      <alignment horizontal="center" vertical="center" wrapText="1"/>
      <protection hidden="1"/>
    </xf>
    <xf numFmtId="0" fontId="2" fillId="3" borderId="0" xfId="0" applyFont="1" applyFill="1" applyAlignment="1" applyProtection="1">
      <alignment vertical="center" wrapText="1"/>
      <protection hidden="1"/>
    </xf>
    <xf numFmtId="0" fontId="28" fillId="3" borderId="0" xfId="0" applyFont="1" applyFill="1" applyAlignment="1" applyProtection="1">
      <alignment horizontal="left" vertical="center"/>
      <protection hidden="1"/>
    </xf>
    <xf numFmtId="0" fontId="9" fillId="3" borderId="0" xfId="0" applyFont="1" applyFill="1" applyAlignment="1" applyProtection="1">
      <alignment horizontal="right" vertical="center" indent="1"/>
      <protection hidden="1"/>
    </xf>
    <xf numFmtId="44" fontId="7" fillId="0" borderId="1" xfId="1" applyFont="1" applyFill="1" applyBorder="1" applyAlignment="1" applyProtection="1">
      <alignment vertical="center" wrapText="1"/>
      <protection hidden="1"/>
    </xf>
    <xf numFmtId="44" fontId="7" fillId="3" borderId="1" xfId="1" applyFont="1" applyFill="1" applyBorder="1" applyAlignment="1" applyProtection="1">
      <alignment vertical="center" wrapText="1"/>
      <protection hidden="1"/>
    </xf>
    <xf numFmtId="0" fontId="28" fillId="3" borderId="67" xfId="0" applyFont="1" applyFill="1" applyBorder="1" applyAlignment="1" applyProtection="1">
      <alignment horizontal="center" vertical="center"/>
      <protection hidden="1"/>
    </xf>
    <xf numFmtId="0" fontId="2" fillId="0" borderId="1" xfId="0" applyFont="1" applyBorder="1" applyAlignment="1" applyProtection="1">
      <alignment vertical="center" wrapText="1"/>
      <protection hidden="1"/>
    </xf>
    <xf numFmtId="44" fontId="2" fillId="0" borderId="1" xfId="1" applyFont="1" applyFill="1" applyBorder="1" applyAlignment="1" applyProtection="1">
      <alignment vertical="center" wrapText="1"/>
      <protection hidden="1"/>
    </xf>
    <xf numFmtId="0" fontId="7" fillId="3" borderId="1" xfId="0" applyFont="1" applyFill="1" applyBorder="1" applyProtection="1">
      <protection hidden="1"/>
    </xf>
    <xf numFmtId="0" fontId="7" fillId="3" borderId="1" xfId="0" applyFont="1" applyFill="1" applyBorder="1" applyAlignment="1" applyProtection="1">
      <alignment horizontal="center" vertical="center"/>
      <protection hidden="1"/>
    </xf>
    <xf numFmtId="0" fontId="7" fillId="3" borderId="1" xfId="0" applyFont="1" applyFill="1" applyBorder="1" applyAlignment="1" applyProtection="1">
      <alignment horizontal="center"/>
      <protection hidden="1"/>
    </xf>
    <xf numFmtId="0" fontId="11" fillId="2" borderId="1" xfId="0" applyFont="1" applyFill="1" applyBorder="1" applyAlignment="1">
      <alignment horizontal="center" vertical="center" wrapText="1"/>
    </xf>
    <xf numFmtId="0" fontId="7" fillId="0" borderId="0" xfId="0" applyFont="1" applyBorder="1" applyAlignment="1" applyProtection="1">
      <alignment horizontal="center" vertical="top"/>
      <protection hidden="1"/>
    </xf>
    <xf numFmtId="0" fontId="7" fillId="0" borderId="62" xfId="0" applyFont="1" applyBorder="1" applyProtection="1">
      <protection hidden="1"/>
    </xf>
    <xf numFmtId="0" fontId="2" fillId="0" borderId="62" xfId="0" applyFont="1" applyBorder="1" applyAlignment="1" applyProtection="1">
      <alignment wrapText="1"/>
      <protection hidden="1"/>
    </xf>
    <xf numFmtId="0" fontId="7" fillId="0" borderId="0" xfId="0" applyFont="1" applyFill="1" applyBorder="1" applyAlignment="1" applyProtection="1">
      <alignment horizontal="center" vertical="top"/>
      <protection hidden="1"/>
    </xf>
    <xf numFmtId="0" fontId="2" fillId="0" borderId="62" xfId="0" applyFont="1" applyBorder="1" applyProtection="1">
      <protection hidden="1"/>
    </xf>
    <xf numFmtId="0" fontId="2" fillId="0" borderId="0" xfId="0" applyFont="1" applyFill="1" applyProtection="1">
      <protection hidden="1"/>
    </xf>
    <xf numFmtId="0" fontId="20" fillId="0" borderId="1" xfId="0" applyFont="1" applyBorder="1" applyAlignment="1" applyProtection="1">
      <alignment horizontal="center" vertical="center" wrapText="1"/>
      <protection hidden="1"/>
    </xf>
    <xf numFmtId="0" fontId="7" fillId="3" borderId="87" xfId="0" applyFont="1" applyFill="1" applyBorder="1" applyAlignment="1" applyProtection="1">
      <alignment horizontal="center" vertical="center" wrapText="1"/>
      <protection hidden="1"/>
    </xf>
    <xf numFmtId="0" fontId="20" fillId="0" borderId="17" xfId="0" applyFont="1" applyBorder="1" applyAlignment="1" applyProtection="1">
      <alignment horizontal="center" vertical="center" wrapText="1"/>
      <protection hidden="1"/>
    </xf>
    <xf numFmtId="0" fontId="20" fillId="0" borderId="87" xfId="0" applyFont="1" applyBorder="1" applyAlignment="1" applyProtection="1">
      <alignment horizontal="center" vertical="center" wrapText="1"/>
      <protection hidden="1"/>
    </xf>
    <xf numFmtId="0" fontId="2" fillId="0" borderId="76" xfId="0" applyFont="1" applyBorder="1" applyAlignment="1" applyProtection="1">
      <alignment wrapText="1"/>
      <protection hidden="1"/>
    </xf>
    <xf numFmtId="0" fontId="2" fillId="0" borderId="76" xfId="0" applyFont="1" applyBorder="1" applyProtection="1">
      <protection hidden="1"/>
    </xf>
    <xf numFmtId="0" fontId="12" fillId="0" borderId="1" xfId="0" applyFont="1" applyBorder="1" applyAlignment="1">
      <alignment horizontal="center" vertical="center" wrapText="1"/>
    </xf>
    <xf numFmtId="0" fontId="14" fillId="3" borderId="0" xfId="0" applyFont="1" applyFill="1" applyAlignment="1" applyProtection="1">
      <alignment horizontal="center" vertical="center" wrapText="1"/>
    </xf>
    <xf numFmtId="0" fontId="7" fillId="3" borderId="0" xfId="0" applyFont="1" applyFill="1" applyProtection="1"/>
    <xf numFmtId="0" fontId="17" fillId="3" borderId="0" xfId="0" applyFont="1" applyFill="1" applyBorder="1" applyAlignment="1" applyProtection="1">
      <alignment horizontal="center" vertical="center"/>
    </xf>
    <xf numFmtId="0" fontId="19" fillId="3" borderId="0" xfId="0" applyFont="1" applyFill="1" applyAlignment="1" applyProtection="1">
      <alignment horizontal="center"/>
    </xf>
    <xf numFmtId="0" fontId="13" fillId="3" borderId="0" xfId="0" applyFont="1" applyFill="1" applyProtection="1"/>
    <xf numFmtId="0" fontId="19" fillId="3" borderId="0" xfId="0" applyFont="1" applyFill="1" applyAlignment="1" applyProtection="1">
      <alignment horizontal="center" vertical="top"/>
    </xf>
    <xf numFmtId="0" fontId="7" fillId="3" borderId="0" xfId="0" applyFont="1" applyFill="1" applyAlignment="1" applyProtection="1"/>
    <xf numFmtId="49" fontId="19" fillId="3" borderId="0" xfId="0" applyNumberFormat="1" applyFont="1" applyFill="1" applyAlignment="1" applyProtection="1">
      <alignment horizontal="center" vertical="center"/>
    </xf>
    <xf numFmtId="0" fontId="7" fillId="3" borderId="0" xfId="0" applyFont="1" applyFill="1" applyAlignment="1" applyProtection="1">
      <alignment horizontal="left"/>
    </xf>
    <xf numFmtId="0" fontId="18" fillId="3" borderId="0" xfId="0" applyFont="1" applyFill="1" applyProtection="1"/>
    <xf numFmtId="0" fontId="5" fillId="0" borderId="0" xfId="0" applyFont="1" applyBorder="1" applyAlignment="1" applyProtection="1">
      <alignment horizontal="center"/>
    </xf>
    <xf numFmtId="0" fontId="2" fillId="0" borderId="0" xfId="0" applyFont="1" applyProtection="1"/>
    <xf numFmtId="0" fontId="2" fillId="0" borderId="41" xfId="0" applyFont="1" applyBorder="1" applyAlignment="1" applyProtection="1">
      <alignment horizontal="left" vertical="center" wrapText="1"/>
    </xf>
    <xf numFmtId="0" fontId="2" fillId="0" borderId="42" xfId="0" applyFont="1" applyBorder="1" applyAlignment="1" applyProtection="1">
      <alignment horizontal="left" vertical="center" wrapText="1"/>
    </xf>
    <xf numFmtId="0" fontId="2" fillId="0" borderId="0" xfId="0" applyFont="1" applyBorder="1" applyAlignment="1" applyProtection="1"/>
    <xf numFmtId="0" fontId="2" fillId="0" borderId="0" xfId="0" applyFont="1" applyBorder="1" applyProtection="1"/>
    <xf numFmtId="0" fontId="2" fillId="0" borderId="0" xfId="0" applyFont="1" applyAlignment="1" applyProtection="1"/>
    <xf numFmtId="0" fontId="22" fillId="4" borderId="0" xfId="0" applyFont="1" applyFill="1" applyAlignment="1" applyProtection="1">
      <alignment horizontal="center" vertical="center"/>
      <protection hidden="1"/>
    </xf>
    <xf numFmtId="0" fontId="24" fillId="4" borderId="0" xfId="0" applyFont="1" applyFill="1" applyBorder="1" applyAlignment="1" applyProtection="1">
      <alignment horizontal="center" vertical="center"/>
      <protection hidden="1"/>
    </xf>
    <xf numFmtId="0" fontId="7" fillId="0" borderId="0" xfId="0" applyFont="1" applyProtection="1"/>
    <xf numFmtId="0" fontId="9" fillId="0" borderId="67" xfId="0" applyFont="1" applyBorder="1" applyProtection="1"/>
    <xf numFmtId="0" fontId="9" fillId="0" borderId="75" xfId="0" applyFont="1" applyBorder="1" applyProtection="1"/>
    <xf numFmtId="0" fontId="0" fillId="0" borderId="0" xfId="0" applyProtection="1"/>
    <xf numFmtId="0" fontId="39" fillId="0" borderId="0" xfId="0" applyFont="1" applyProtection="1"/>
    <xf numFmtId="0" fontId="42" fillId="0" borderId="0" xfId="0" applyFont="1" applyProtection="1"/>
    <xf numFmtId="0" fontId="7" fillId="3" borderId="0" xfId="0" applyFont="1" applyFill="1" applyProtection="1">
      <protection hidden="1"/>
    </xf>
    <xf numFmtId="0" fontId="2" fillId="3" borderId="0" xfId="0" applyFont="1" applyFill="1" applyBorder="1" applyProtection="1">
      <protection hidden="1"/>
    </xf>
    <xf numFmtId="0" fontId="7" fillId="3" borderId="0" xfId="0" applyFont="1" applyFill="1" applyBorder="1" applyAlignment="1" applyProtection="1">
      <alignment vertical="center" wrapText="1"/>
      <protection hidden="1"/>
    </xf>
    <xf numFmtId="0" fontId="2" fillId="3" borderId="0" xfId="0" applyFont="1" applyFill="1" applyAlignment="1" applyProtection="1">
      <alignment horizontal="center" vertical="center" wrapText="1"/>
      <protection hidden="1"/>
    </xf>
    <xf numFmtId="0" fontId="35" fillId="3" borderId="0" xfId="0" applyFont="1" applyFill="1" applyAlignment="1" applyProtection="1">
      <alignment vertical="center"/>
      <protection hidden="1"/>
    </xf>
    <xf numFmtId="0" fontId="35" fillId="3" borderId="0" xfId="0" applyFont="1" applyFill="1" applyBorder="1" applyAlignment="1" applyProtection="1">
      <alignment vertical="center"/>
      <protection hidden="1"/>
    </xf>
    <xf numFmtId="0" fontId="26" fillId="3"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wrapText="1"/>
      <protection hidden="1"/>
    </xf>
    <xf numFmtId="0" fontId="26" fillId="3" borderId="0" xfId="0" applyFont="1" applyFill="1" applyProtection="1">
      <protection hidden="1"/>
    </xf>
    <xf numFmtId="0" fontId="2" fillId="0" borderId="0" xfId="0" applyFont="1" applyAlignment="1" applyProtection="1">
      <alignment wrapText="1"/>
      <protection hidden="1"/>
    </xf>
    <xf numFmtId="0" fontId="32" fillId="0" borderId="20" xfId="0" applyFont="1" applyBorder="1" applyAlignment="1" applyProtection="1">
      <alignment horizontal="center" vertical="center" wrapText="1"/>
      <protection hidden="1"/>
    </xf>
    <xf numFmtId="0" fontId="32" fillId="0" borderId="1" xfId="0" applyFont="1" applyBorder="1" applyAlignment="1" applyProtection="1">
      <alignment horizontal="center" vertical="center" wrapText="1"/>
      <protection hidden="1"/>
    </xf>
    <xf numFmtId="0" fontId="32" fillId="0" borderId="89" xfId="0" applyFont="1" applyBorder="1" applyAlignment="1" applyProtection="1">
      <alignment horizontal="center" vertical="center" wrapText="1"/>
      <protection hidden="1"/>
    </xf>
    <xf numFmtId="0" fontId="7" fillId="0" borderId="0" xfId="0" applyFont="1" applyFill="1" applyBorder="1" applyAlignment="1" applyProtection="1">
      <alignment horizontal="left" vertical="top" wrapText="1"/>
      <protection hidden="1"/>
    </xf>
    <xf numFmtId="0" fontId="16" fillId="0" borderId="0" xfId="0" applyFont="1" applyBorder="1" applyAlignment="1" applyProtection="1">
      <alignment vertical="top"/>
      <protection hidden="1"/>
    </xf>
    <xf numFmtId="0" fontId="0" fillId="0" borderId="0" xfId="0" applyAlignment="1" applyProtection="1">
      <alignment vertical="center"/>
      <protection hidden="1"/>
    </xf>
    <xf numFmtId="0" fontId="0" fillId="0" borderId="0" xfId="0" applyProtection="1">
      <protection hidden="1"/>
    </xf>
    <xf numFmtId="0" fontId="26" fillId="0" borderId="0" xfId="0" applyFont="1" applyBorder="1" applyAlignment="1" applyProtection="1">
      <alignment horizontal="left" vertical="top" wrapText="1"/>
      <protection hidden="1"/>
    </xf>
    <xf numFmtId="0" fontId="26" fillId="0" borderId="0" xfId="0" applyFont="1" applyProtection="1">
      <protection hidden="1"/>
    </xf>
    <xf numFmtId="0" fontId="2" fillId="0" borderId="0" xfId="0" applyFont="1" applyAlignment="1" applyProtection="1">
      <alignment vertical="center"/>
    </xf>
    <xf numFmtId="0" fontId="2" fillId="0" borderId="31" xfId="0" applyFont="1" applyBorder="1" applyAlignment="1" applyProtection="1">
      <alignment vertical="center"/>
    </xf>
    <xf numFmtId="0" fontId="2" fillId="2" borderId="20" xfId="0" applyFont="1" applyFill="1" applyBorder="1" applyAlignment="1" applyProtection="1">
      <alignment vertical="center"/>
      <protection locked="0"/>
    </xf>
    <xf numFmtId="0" fontId="2" fillId="0" borderId="0" xfId="0" applyFont="1" applyFill="1" applyBorder="1" applyAlignment="1" applyProtection="1">
      <alignment vertical="center"/>
    </xf>
    <xf numFmtId="0" fontId="2" fillId="0" borderId="32" xfId="0" applyFont="1" applyFill="1" applyBorder="1" applyAlignment="1" applyProtection="1">
      <alignment vertical="center"/>
    </xf>
    <xf numFmtId="0" fontId="2" fillId="2" borderId="1" xfId="0" applyFont="1" applyFill="1" applyBorder="1" applyAlignment="1" applyProtection="1">
      <alignment vertical="center"/>
      <protection locked="0"/>
    </xf>
    <xf numFmtId="0" fontId="2" fillId="0" borderId="0" xfId="0" applyFont="1" applyBorder="1" applyAlignment="1" applyProtection="1">
      <alignment vertical="center"/>
    </xf>
    <xf numFmtId="0" fontId="2" fillId="0" borderId="31" xfId="0" applyFont="1" applyBorder="1" applyAlignment="1" applyProtection="1">
      <alignment vertical="center" wrapText="1"/>
    </xf>
    <xf numFmtId="0" fontId="2" fillId="2" borderId="46" xfId="0" applyFont="1" applyFill="1" applyBorder="1" applyAlignment="1" applyProtection="1">
      <alignment vertical="center"/>
      <protection locked="0"/>
    </xf>
    <xf numFmtId="0" fontId="2" fillId="0" borderId="32" xfId="0" applyFont="1" applyBorder="1" applyAlignment="1" applyProtection="1">
      <alignment vertical="center"/>
    </xf>
    <xf numFmtId="0" fontId="2" fillId="0" borderId="31" xfId="0" applyFont="1" applyFill="1" applyBorder="1" applyAlignment="1" applyProtection="1">
      <alignment vertical="center"/>
    </xf>
    <xf numFmtId="44" fontId="2" fillId="2" borderId="1" xfId="1" applyFont="1" applyFill="1" applyBorder="1" applyAlignment="1" applyProtection="1">
      <alignment vertical="center"/>
      <protection locked="0"/>
    </xf>
    <xf numFmtId="0" fontId="2" fillId="2" borderId="1" xfId="0" applyFont="1" applyFill="1" applyBorder="1" applyAlignment="1" applyProtection="1">
      <alignment horizontal="center" vertical="center"/>
      <protection locked="0"/>
    </xf>
    <xf numFmtId="0" fontId="2" fillId="0" borderId="28" xfId="0" applyFont="1" applyBorder="1" applyAlignment="1" applyProtection="1">
      <alignment vertical="center"/>
    </xf>
    <xf numFmtId="0" fontId="2" fillId="2" borderId="47" xfId="0" applyFont="1" applyFill="1" applyBorder="1" applyAlignment="1" applyProtection="1">
      <alignment vertical="center"/>
      <protection locked="0"/>
    </xf>
    <xf numFmtId="0" fontId="2" fillId="0" borderId="29" xfId="0" applyFont="1" applyBorder="1" applyAlignment="1" applyProtection="1">
      <alignment vertical="center"/>
    </xf>
    <xf numFmtId="0" fontId="2" fillId="2" borderId="48" xfId="0" applyFont="1" applyFill="1" applyBorder="1" applyAlignment="1" applyProtection="1">
      <alignment vertical="center"/>
      <protection locked="0"/>
    </xf>
    <xf numFmtId="0" fontId="48" fillId="2" borderId="1" xfId="0" applyFont="1" applyFill="1" applyBorder="1" applyAlignment="1" applyProtection="1">
      <alignment vertical="center"/>
      <protection locked="0"/>
    </xf>
    <xf numFmtId="44" fontId="48" fillId="0" borderId="0" xfId="1" applyFont="1" applyFill="1" applyBorder="1" applyAlignment="1" applyProtection="1">
      <alignment vertical="center"/>
    </xf>
    <xf numFmtId="0" fontId="2" fillId="0" borderId="0" xfId="0" applyFont="1" applyBorder="1" applyAlignment="1" applyProtection="1">
      <alignment horizontal="center" vertical="center" wrapText="1"/>
    </xf>
    <xf numFmtId="0" fontId="7" fillId="0" borderId="1" xfId="0" applyFont="1" applyBorder="1" applyAlignment="1" applyProtection="1">
      <alignment horizontal="center" vertical="center" wrapText="1"/>
      <protection hidden="1"/>
    </xf>
    <xf numFmtId="0" fontId="26" fillId="0" borderId="0" xfId="0" applyFont="1" applyAlignment="1" applyProtection="1">
      <alignment horizontal="left" vertical="top" wrapText="1"/>
      <protection hidden="1"/>
    </xf>
    <xf numFmtId="0" fontId="26" fillId="0" borderId="0" xfId="0" applyFont="1" applyAlignment="1" applyProtection="1">
      <alignment horizontal="left" vertical="top"/>
      <protection hidden="1"/>
    </xf>
    <xf numFmtId="0" fontId="7" fillId="0" borderId="76" xfId="0" applyFont="1" applyBorder="1" applyAlignment="1" applyProtection="1">
      <alignment horizontal="center" vertical="top"/>
      <protection hidden="1"/>
    </xf>
    <xf numFmtId="0" fontId="2" fillId="2" borderId="46" xfId="0" applyFont="1" applyFill="1" applyBorder="1" applyAlignment="1" applyProtection="1">
      <alignment horizontal="left" vertical="center"/>
      <protection locked="0"/>
    </xf>
    <xf numFmtId="14" fontId="2" fillId="2" borderId="46" xfId="0" applyNumberFormat="1" applyFont="1" applyFill="1" applyBorder="1" applyAlignment="1" applyProtection="1">
      <alignment horizontal="center" vertical="center"/>
      <protection locked="0"/>
    </xf>
    <xf numFmtId="0" fontId="29" fillId="2" borderId="81" xfId="0" applyFont="1" applyFill="1" applyBorder="1" applyAlignment="1" applyProtection="1">
      <alignment horizontal="left" vertical="top" wrapText="1"/>
      <protection locked="0"/>
    </xf>
    <xf numFmtId="0" fontId="29" fillId="2" borderId="81" xfId="0" applyFont="1" applyFill="1" applyBorder="1" applyAlignment="1" applyProtection="1">
      <alignment vertical="top" wrapText="1"/>
      <protection locked="0"/>
    </xf>
    <xf numFmtId="0" fontId="29" fillId="2" borderId="83" xfId="0" applyFont="1" applyFill="1" applyBorder="1" applyAlignment="1" applyProtection="1">
      <alignment horizontal="left" vertical="top" wrapText="1"/>
      <protection locked="0"/>
    </xf>
    <xf numFmtId="0" fontId="2" fillId="2" borderId="39" xfId="0" applyFont="1" applyFill="1" applyBorder="1" applyProtection="1">
      <protection locked="0"/>
    </xf>
    <xf numFmtId="0" fontId="2" fillId="2" borderId="105" xfId="0" applyFont="1" applyFill="1" applyBorder="1" applyProtection="1">
      <protection locked="0"/>
    </xf>
    <xf numFmtId="0" fontId="9" fillId="2" borderId="61" xfId="0" applyFont="1" applyFill="1" applyBorder="1" applyAlignment="1" applyProtection="1">
      <alignment horizontal="left" vertical="center" wrapText="1"/>
      <protection locked="0"/>
    </xf>
    <xf numFmtId="0" fontId="9" fillId="2" borderId="61"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left" vertical="center"/>
      <protection locked="0"/>
    </xf>
    <xf numFmtId="0" fontId="7" fillId="2" borderId="2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2" fillId="3" borderId="0" xfId="0" applyFont="1" applyFill="1" applyAlignment="1" applyProtection="1">
      <alignment vertical="center"/>
      <protection locked="0"/>
    </xf>
    <xf numFmtId="0" fontId="2" fillId="2" borderId="1"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2" borderId="1" xfId="0" quotePrefix="1" applyFont="1" applyFill="1" applyBorder="1" applyAlignment="1" applyProtection="1">
      <alignment horizontal="center" vertical="center" wrapText="1" readingOrder="1"/>
      <protection locked="0"/>
    </xf>
    <xf numFmtId="14" fontId="2" fillId="2" borderId="1" xfId="0" applyNumberFormat="1" applyFont="1" applyFill="1" applyBorder="1" applyAlignment="1" applyProtection="1">
      <alignment horizontal="center" vertical="center" wrapText="1"/>
      <protection locked="0"/>
    </xf>
    <xf numFmtId="44" fontId="2" fillId="2" borderId="1" xfId="1" applyFont="1" applyFill="1" applyBorder="1" applyAlignment="1" applyProtection="1">
      <alignment vertical="center" wrapText="1"/>
      <protection locked="0"/>
    </xf>
    <xf numFmtId="0" fontId="2" fillId="3" borderId="0" xfId="0" quotePrefix="1" applyFont="1" applyFill="1" applyAlignment="1" applyProtection="1">
      <alignment horizontal="center" vertical="center" wrapText="1" readingOrder="1"/>
      <protection locked="0"/>
    </xf>
    <xf numFmtId="14" fontId="2" fillId="3" borderId="0" xfId="0" applyNumberFormat="1" applyFont="1" applyFill="1" applyAlignment="1" applyProtection="1">
      <alignment horizontal="center" vertical="center" wrapText="1"/>
      <protection locked="0"/>
    </xf>
    <xf numFmtId="44" fontId="2" fillId="3" borderId="0" xfId="1" applyFont="1" applyFill="1" applyBorder="1" applyAlignment="1" applyProtection="1">
      <alignment vertical="center" wrapText="1"/>
      <protection locked="0"/>
    </xf>
    <xf numFmtId="0" fontId="2" fillId="3" borderId="0" xfId="0" applyFont="1" applyFill="1" applyAlignment="1" applyProtection="1">
      <alignment horizontal="center" vertical="center" wrapText="1" readingOrder="1"/>
      <protection locked="0"/>
    </xf>
    <xf numFmtId="0" fontId="2" fillId="2" borderId="84" xfId="0" applyFont="1" applyFill="1" applyBorder="1" applyProtection="1">
      <protection locked="0"/>
    </xf>
    <xf numFmtId="0" fontId="2" fillId="2" borderId="17" xfId="0" applyFont="1" applyFill="1" applyBorder="1" applyProtection="1">
      <protection locked="0"/>
    </xf>
    <xf numFmtId="0" fontId="2" fillId="2" borderId="88" xfId="0" applyFont="1" applyFill="1" applyBorder="1" applyProtection="1">
      <protection locked="0"/>
    </xf>
    <xf numFmtId="0" fontId="49" fillId="3" borderId="0" xfId="0" applyFont="1" applyFill="1" applyAlignment="1" applyProtection="1">
      <alignment horizontal="left" vertical="center" wrapText="1"/>
      <protection locked="0"/>
    </xf>
    <xf numFmtId="0" fontId="26" fillId="0" borderId="0" xfId="0" applyFont="1" applyAlignment="1" applyProtection="1">
      <alignment vertical="top"/>
      <protection hidden="1"/>
    </xf>
    <xf numFmtId="0" fontId="26" fillId="0" borderId="0" xfId="0" applyFont="1" applyAlignment="1" applyProtection="1">
      <alignment vertical="top" wrapText="1"/>
      <protection hidden="1"/>
    </xf>
    <xf numFmtId="0" fontId="51" fillId="5" borderId="94" xfId="0" applyFont="1" applyFill="1" applyBorder="1" applyAlignment="1" applyProtection="1">
      <alignment horizontal="left" vertical="top" wrapText="1"/>
      <protection locked="0"/>
    </xf>
    <xf numFmtId="0" fontId="51" fillId="5" borderId="87" xfId="0" applyFont="1" applyFill="1" applyBorder="1" applyAlignment="1" applyProtection="1">
      <alignment horizontal="left" vertical="top" wrapText="1"/>
      <protection locked="0"/>
    </xf>
    <xf numFmtId="0" fontId="51" fillId="5" borderId="96" xfId="0" applyFont="1" applyFill="1" applyBorder="1" applyAlignment="1" applyProtection="1">
      <alignment horizontal="left" vertical="top" wrapText="1"/>
      <protection locked="0"/>
    </xf>
    <xf numFmtId="0" fontId="51" fillId="5" borderId="90" xfId="0" applyFont="1" applyFill="1" applyBorder="1" applyAlignment="1" applyProtection="1">
      <alignment horizontal="left" vertical="top" wrapText="1"/>
      <protection locked="0"/>
    </xf>
    <xf numFmtId="0" fontId="41" fillId="0" borderId="0" xfId="0" applyFont="1" applyAlignment="1" applyProtection="1">
      <alignment vertical="top" wrapText="1"/>
      <protection hidden="1"/>
    </xf>
    <xf numFmtId="0" fontId="26" fillId="0" borderId="64" xfId="0" applyFont="1" applyBorder="1" applyAlignment="1" applyProtection="1">
      <alignment vertical="top" wrapText="1"/>
      <protection hidden="1"/>
    </xf>
    <xf numFmtId="0" fontId="26" fillId="0" borderId="64" xfId="0" applyFont="1" applyBorder="1" applyAlignment="1" applyProtection="1">
      <alignment vertical="top"/>
      <protection hidden="1"/>
    </xf>
    <xf numFmtId="0" fontId="2" fillId="7" borderId="52" xfId="0" applyFont="1" applyFill="1" applyBorder="1" applyAlignment="1" applyProtection="1">
      <alignment horizontal="center" vertical="center"/>
      <protection hidden="1"/>
    </xf>
    <xf numFmtId="0" fontId="2" fillId="7" borderId="82" xfId="0" applyFont="1" applyFill="1" applyBorder="1" applyAlignment="1" applyProtection="1">
      <alignment horizontal="center" vertical="center"/>
      <protection hidden="1"/>
    </xf>
    <xf numFmtId="0" fontId="5" fillId="0" borderId="33" xfId="0" applyFont="1" applyBorder="1" applyAlignment="1" applyProtection="1">
      <alignment horizontal="center" vertical="center"/>
    </xf>
    <xf numFmtId="0" fontId="5" fillId="0" borderId="35" xfId="0" applyFont="1" applyBorder="1" applyAlignment="1" applyProtection="1">
      <alignment horizontal="center" vertical="center"/>
    </xf>
    <xf numFmtId="0" fontId="2" fillId="0" borderId="28" xfId="0" applyFont="1" applyBorder="1" applyAlignment="1" applyProtection="1">
      <alignment horizontal="left" vertical="center" wrapText="1"/>
    </xf>
    <xf numFmtId="0" fontId="2" fillId="0" borderId="30" xfId="0" applyFont="1" applyBorder="1" applyAlignment="1" applyProtection="1">
      <alignment horizontal="left" vertical="center" wrapText="1"/>
    </xf>
    <xf numFmtId="0" fontId="2" fillId="0" borderId="36" xfId="0" applyFont="1" applyBorder="1" applyAlignment="1" applyProtection="1">
      <alignment horizontal="left" vertical="center" wrapText="1"/>
    </xf>
    <xf numFmtId="0" fontId="2" fillId="0" borderId="38" xfId="0" applyFont="1" applyBorder="1" applyAlignment="1" applyProtection="1">
      <alignment horizontal="left" vertical="center" wrapText="1"/>
    </xf>
    <xf numFmtId="0" fontId="2" fillId="0" borderId="25" xfId="0" applyFont="1" applyBorder="1" applyAlignment="1" applyProtection="1">
      <alignment horizontal="left" vertical="center" wrapText="1"/>
    </xf>
    <xf numFmtId="0" fontId="2" fillId="0" borderId="27"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0" fontId="3" fillId="0" borderId="33"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35" xfId="0" applyFont="1" applyBorder="1" applyAlignment="1" applyProtection="1">
      <alignment horizontal="center" vertical="center"/>
    </xf>
    <xf numFmtId="0" fontId="2" fillId="0" borderId="0" xfId="0" applyFont="1" applyBorder="1" applyAlignment="1" applyProtection="1">
      <alignment horizontal="left" vertical="center" wrapText="1"/>
    </xf>
    <xf numFmtId="0" fontId="2" fillId="0" borderId="32" xfId="0" applyFont="1" applyBorder="1" applyAlignment="1" applyProtection="1">
      <alignment horizontal="left" vertical="center" wrapText="1"/>
    </xf>
    <xf numFmtId="0" fontId="21" fillId="4" borderId="25" xfId="0" applyFont="1" applyFill="1" applyBorder="1" applyAlignment="1" applyProtection="1">
      <alignment horizontal="center" vertical="center"/>
      <protection hidden="1"/>
    </xf>
    <xf numFmtId="0" fontId="21" fillId="4" borderId="26" xfId="0" applyFont="1" applyFill="1" applyBorder="1" applyAlignment="1" applyProtection="1">
      <alignment horizontal="center" vertical="center"/>
      <protection hidden="1"/>
    </xf>
    <xf numFmtId="0" fontId="22" fillId="4" borderId="31" xfId="0" applyFont="1" applyFill="1" applyBorder="1" applyAlignment="1" applyProtection="1">
      <alignment horizontal="center" vertical="center"/>
      <protection hidden="1"/>
    </xf>
    <xf numFmtId="0" fontId="22" fillId="4" borderId="0" xfId="0" applyFont="1" applyFill="1" applyBorder="1" applyAlignment="1" applyProtection="1">
      <alignment horizontal="center" vertical="center"/>
      <protection hidden="1"/>
    </xf>
    <xf numFmtId="0" fontId="23" fillId="4" borderId="68" xfId="0" applyFont="1" applyFill="1" applyBorder="1" applyAlignment="1" applyProtection="1">
      <alignment horizontal="left" vertical="center"/>
      <protection hidden="1"/>
    </xf>
    <xf numFmtId="0" fontId="23" fillId="4" borderId="69" xfId="0" applyFont="1" applyFill="1" applyBorder="1" applyAlignment="1" applyProtection="1">
      <alignment horizontal="left" vertical="center"/>
      <protection hidden="1"/>
    </xf>
    <xf numFmtId="0" fontId="23" fillId="4" borderId="70" xfId="0" applyFont="1" applyFill="1" applyBorder="1" applyAlignment="1" applyProtection="1">
      <alignment horizontal="left" vertical="center"/>
      <protection hidden="1"/>
    </xf>
    <xf numFmtId="0" fontId="50" fillId="5" borderId="71" xfId="0" applyFont="1" applyFill="1" applyBorder="1" applyAlignment="1" applyProtection="1">
      <alignment horizontal="left" vertical="top" wrapText="1"/>
      <protection locked="0"/>
    </xf>
    <xf numFmtId="0" fontId="50" fillId="5" borderId="72" xfId="0" applyFont="1" applyFill="1" applyBorder="1" applyAlignment="1" applyProtection="1">
      <alignment horizontal="left" vertical="top" wrapText="1"/>
      <protection locked="0"/>
    </xf>
    <xf numFmtId="0" fontId="50" fillId="5" borderId="73" xfId="0" applyFont="1" applyFill="1" applyBorder="1" applyAlignment="1" applyProtection="1">
      <alignment horizontal="left" vertical="top" wrapText="1"/>
      <protection locked="0"/>
    </xf>
    <xf numFmtId="0" fontId="46" fillId="4" borderId="0" xfId="0" applyFont="1" applyFill="1" applyBorder="1" applyAlignment="1" applyProtection="1">
      <alignment horizontal="left" vertical="center" wrapText="1"/>
      <protection hidden="1"/>
    </xf>
    <xf numFmtId="0" fontId="7" fillId="2" borderId="61"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7" fillId="2" borderId="62" xfId="0" applyFont="1" applyFill="1" applyBorder="1" applyAlignment="1" applyProtection="1">
      <alignment horizontal="center" vertical="center" wrapText="1"/>
      <protection locked="0"/>
    </xf>
    <xf numFmtId="0" fontId="29" fillId="2" borderId="61" xfId="0" applyFont="1" applyFill="1" applyBorder="1" applyAlignment="1" applyProtection="1">
      <alignment horizontal="left" vertical="top" wrapText="1"/>
      <protection locked="0"/>
    </xf>
    <xf numFmtId="0" fontId="29" fillId="2" borderId="24" xfId="0" applyFont="1" applyFill="1" applyBorder="1" applyAlignment="1" applyProtection="1">
      <alignment horizontal="left" vertical="top" wrapText="1"/>
      <protection locked="0"/>
    </xf>
    <xf numFmtId="0" fontId="29" fillId="2" borderId="62" xfId="0" applyFont="1" applyFill="1" applyBorder="1" applyAlignment="1" applyProtection="1">
      <alignment horizontal="left" vertical="top" wrapText="1"/>
      <protection locked="0"/>
    </xf>
    <xf numFmtId="0" fontId="9" fillId="0" borderId="61" xfId="0" applyFont="1" applyBorder="1" applyAlignment="1" applyProtection="1">
      <alignment vertical="center" wrapText="1"/>
    </xf>
    <xf numFmtId="0" fontId="9" fillId="0" borderId="24" xfId="0" applyFont="1" applyBorder="1" applyAlignment="1" applyProtection="1">
      <alignment vertical="center" wrapText="1"/>
    </xf>
    <xf numFmtId="0" fontId="9" fillId="0" borderId="62" xfId="0" applyFont="1" applyBorder="1" applyAlignment="1" applyProtection="1">
      <alignment vertical="center" wrapText="1"/>
    </xf>
    <xf numFmtId="0" fontId="3" fillId="0" borderId="25" xfId="0" applyFont="1" applyBorder="1" applyAlignment="1" applyProtection="1">
      <alignment horizontal="center"/>
    </xf>
    <xf numFmtId="0" fontId="3" fillId="0" borderId="26" xfId="0" applyFont="1" applyBorder="1" applyAlignment="1" applyProtection="1">
      <alignment horizontal="center"/>
    </xf>
    <xf numFmtId="0" fontId="3" fillId="0" borderId="27" xfId="0" applyFont="1" applyBorder="1" applyAlignment="1" applyProtection="1">
      <alignment horizontal="center"/>
    </xf>
    <xf numFmtId="0" fontId="6" fillId="0" borderId="31"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32" xfId="0" applyFont="1" applyBorder="1" applyAlignment="1" applyProtection="1">
      <alignment horizontal="center" vertical="center"/>
    </xf>
    <xf numFmtId="0" fontId="7" fillId="0" borderId="25" xfId="0" applyFont="1" applyBorder="1" applyAlignment="1" applyProtection="1">
      <alignment horizontal="left" vertical="center" wrapText="1"/>
    </xf>
    <xf numFmtId="0" fontId="7" fillId="0" borderId="26" xfId="0" applyFont="1" applyBorder="1" applyAlignment="1" applyProtection="1">
      <alignment horizontal="left" vertical="center" wrapText="1"/>
    </xf>
    <xf numFmtId="0" fontId="7" fillId="0" borderId="27" xfId="0" applyFont="1" applyBorder="1" applyAlignment="1" applyProtection="1">
      <alignment horizontal="left" vertical="center" wrapText="1"/>
    </xf>
    <xf numFmtId="0" fontId="9" fillId="0" borderId="61" xfId="0" applyFont="1" applyBorder="1" applyAlignment="1" applyProtection="1">
      <alignment horizontal="left" vertical="center" wrapText="1"/>
    </xf>
    <xf numFmtId="0" fontId="9" fillId="0" borderId="67" xfId="0" applyFont="1" applyBorder="1" applyAlignment="1" applyProtection="1">
      <alignment horizontal="left" vertical="center" wrapText="1"/>
    </xf>
    <xf numFmtId="0" fontId="9" fillId="0" borderId="77" xfId="0" applyFont="1" applyBorder="1" applyAlignment="1" applyProtection="1">
      <alignment horizontal="left" vertical="center" wrapText="1"/>
    </xf>
    <xf numFmtId="0" fontId="9" fillId="0" borderId="62"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9" fillId="0" borderId="74" xfId="0" applyFont="1" applyBorder="1" applyAlignment="1" applyProtection="1"/>
    <xf numFmtId="0" fontId="9" fillId="0" borderId="20" xfId="0" applyFont="1" applyBorder="1" applyAlignment="1" applyProtection="1"/>
    <xf numFmtId="0" fontId="9" fillId="0" borderId="104" xfId="0" applyFont="1" applyBorder="1" applyAlignment="1" applyProtection="1">
      <alignment horizontal="left" vertical="center" wrapText="1"/>
    </xf>
    <xf numFmtId="0" fontId="9" fillId="0" borderId="49" xfId="0" applyFont="1" applyBorder="1" applyAlignment="1" applyProtection="1">
      <alignment horizontal="left" vertical="center" wrapText="1"/>
    </xf>
    <xf numFmtId="0" fontId="9" fillId="0" borderId="76" xfId="0" applyFont="1" applyBorder="1" applyAlignment="1" applyProtection="1">
      <alignment horizontal="left" vertical="center" wrapText="1"/>
    </xf>
    <xf numFmtId="0" fontId="9" fillId="0" borderId="24" xfId="0" applyFont="1" applyBorder="1" applyAlignment="1" applyProtection="1">
      <alignment horizontal="left" vertical="center" wrapText="1"/>
    </xf>
    <xf numFmtId="0" fontId="9" fillId="0" borderId="102" xfId="0" applyFont="1" applyBorder="1" applyAlignment="1" applyProtection="1">
      <alignment horizontal="left" vertical="center" wrapText="1"/>
    </xf>
    <xf numFmtId="0" fontId="9" fillId="0" borderId="79" xfId="0" applyFont="1" applyBorder="1" applyAlignment="1" applyProtection="1">
      <alignment horizontal="left" vertical="center" wrapText="1"/>
    </xf>
    <xf numFmtId="0" fontId="9" fillId="0" borderId="103" xfId="0" applyFont="1" applyBorder="1" applyAlignment="1" applyProtection="1">
      <alignment horizontal="left" vertical="center" wrapText="1"/>
    </xf>
    <xf numFmtId="0" fontId="29" fillId="2" borderId="28" xfId="0" applyFont="1" applyFill="1" applyBorder="1" applyAlignment="1" applyProtection="1">
      <alignment horizontal="left" vertical="top" wrapText="1"/>
      <protection locked="0"/>
    </xf>
    <xf numFmtId="0" fontId="29" fillId="2" borderId="58" xfId="0" applyFont="1" applyFill="1" applyBorder="1" applyAlignment="1" applyProtection="1">
      <alignment horizontal="left" vertical="top" wrapText="1"/>
      <protection locked="0"/>
    </xf>
    <xf numFmtId="0" fontId="29" fillId="2" borderId="59" xfId="0" applyFont="1" applyFill="1" applyBorder="1" applyAlignment="1" applyProtection="1">
      <alignment horizontal="left" vertical="top" wrapText="1"/>
      <protection locked="0"/>
    </xf>
    <xf numFmtId="0" fontId="2" fillId="0" borderId="40" xfId="0" applyFont="1" applyBorder="1" applyAlignment="1" applyProtection="1">
      <alignment horizontal="left" vertical="center"/>
    </xf>
    <xf numFmtId="0" fontId="2" fillId="0" borderId="41" xfId="0" applyFont="1" applyBorder="1" applyAlignment="1" applyProtection="1">
      <alignment horizontal="left" vertical="center"/>
    </xf>
    <xf numFmtId="0" fontId="12" fillId="0" borderId="45" xfId="0" applyFont="1" applyBorder="1" applyAlignment="1" applyProtection="1">
      <alignment horizontal="left" vertical="center" wrapText="1"/>
    </xf>
    <xf numFmtId="0" fontId="12" fillId="0" borderId="50" xfId="0" applyFont="1" applyBorder="1" applyAlignment="1" applyProtection="1">
      <alignment horizontal="left" vertical="center" wrapText="1"/>
    </xf>
    <xf numFmtId="0" fontId="12" fillId="0" borderId="51" xfId="0" applyFont="1" applyBorder="1" applyAlignment="1" applyProtection="1">
      <alignment horizontal="left" vertical="center" wrapText="1"/>
    </xf>
    <xf numFmtId="0" fontId="7" fillId="0" borderId="36" xfId="0" applyFont="1" applyBorder="1" applyAlignment="1" applyProtection="1">
      <alignment horizontal="left" vertical="center" wrapText="1"/>
    </xf>
    <xf numFmtId="0" fontId="7" fillId="0" borderId="37" xfId="0" applyFont="1" applyBorder="1" applyAlignment="1" applyProtection="1">
      <alignment horizontal="left" vertical="center" wrapText="1"/>
    </xf>
    <xf numFmtId="0" fontId="7" fillId="0" borderId="38" xfId="0" applyFont="1" applyBorder="1" applyAlignment="1" applyProtection="1">
      <alignment horizontal="left" vertical="center" wrapText="1"/>
    </xf>
    <xf numFmtId="0" fontId="2" fillId="0" borderId="52" xfId="0" applyFont="1" applyBorder="1" applyAlignment="1" applyProtection="1">
      <alignment horizontal="left" vertical="center"/>
    </xf>
    <xf numFmtId="0" fontId="2" fillId="0" borderId="53" xfId="0" applyFont="1" applyBorder="1" applyAlignment="1" applyProtection="1">
      <alignment horizontal="left" vertical="center"/>
    </xf>
    <xf numFmtId="0" fontId="2" fillId="0" borderId="54" xfId="0" applyFont="1" applyBorder="1" applyAlignment="1" applyProtection="1">
      <alignment horizontal="left" vertical="center"/>
    </xf>
    <xf numFmtId="0" fontId="2" fillId="0" borderId="57" xfId="0" applyFont="1" applyBorder="1" applyAlignment="1" applyProtection="1">
      <alignment horizontal="left" vertical="center"/>
    </xf>
    <xf numFmtId="0" fontId="2" fillId="0" borderId="43" xfId="0" applyFont="1" applyBorder="1" applyAlignment="1" applyProtection="1">
      <alignment horizontal="left" vertical="center"/>
    </xf>
    <xf numFmtId="0" fontId="2" fillId="0" borderId="44" xfId="0" applyFont="1" applyBorder="1" applyAlignment="1" applyProtection="1">
      <alignment horizontal="left" vertical="center"/>
    </xf>
    <xf numFmtId="0" fontId="2" fillId="3" borderId="0" xfId="0" applyFont="1" applyFill="1" applyAlignment="1" applyProtection="1">
      <alignment horizontal="left" vertical="center" wrapText="1"/>
      <protection locked="0"/>
    </xf>
    <xf numFmtId="0" fontId="2" fillId="3" borderId="0" xfId="0" quotePrefix="1" applyFont="1" applyFill="1" applyAlignment="1" applyProtection="1">
      <alignment horizontal="left" vertical="center" wrapText="1"/>
      <protection locked="0"/>
    </xf>
    <xf numFmtId="0" fontId="2" fillId="2" borderId="24" xfId="0" applyFont="1" applyFill="1" applyBorder="1" applyAlignment="1" applyProtection="1">
      <alignment horizontal="left" vertical="center" wrapText="1"/>
      <protection locked="0"/>
    </xf>
    <xf numFmtId="0" fontId="2" fillId="2" borderId="62" xfId="0" applyFont="1" applyFill="1" applyBorder="1" applyAlignment="1" applyProtection="1">
      <alignment horizontal="left" vertical="center" wrapText="1"/>
      <protection locked="0"/>
    </xf>
    <xf numFmtId="0" fontId="2" fillId="3" borderId="49" xfId="0" quotePrefix="1" applyFont="1" applyFill="1" applyBorder="1" applyAlignment="1" applyProtection="1">
      <alignment horizontal="left" vertical="center" wrapText="1"/>
      <protection locked="0"/>
    </xf>
    <xf numFmtId="0" fontId="2" fillId="2" borderId="61" xfId="0" quotePrefix="1" applyFont="1" applyFill="1" applyBorder="1" applyAlignment="1" applyProtection="1">
      <alignment horizontal="left" vertical="center" wrapText="1"/>
      <protection locked="0"/>
    </xf>
    <xf numFmtId="0" fontId="2" fillId="2" borderId="24" xfId="0" quotePrefix="1" applyFont="1" applyFill="1" applyBorder="1" applyAlignment="1" applyProtection="1">
      <alignment horizontal="left" vertical="center" wrapText="1"/>
      <protection locked="0"/>
    </xf>
    <xf numFmtId="0" fontId="29" fillId="2" borderId="7" xfId="0" applyFont="1" applyFill="1" applyBorder="1" applyAlignment="1" applyProtection="1">
      <alignment horizontal="left" vertical="top" wrapText="1"/>
      <protection locked="0"/>
    </xf>
    <xf numFmtId="0" fontId="29" fillId="2" borderId="8" xfId="0" applyFont="1" applyFill="1" applyBorder="1" applyAlignment="1" applyProtection="1">
      <alignment horizontal="left" vertical="top" wrapText="1"/>
      <protection locked="0"/>
    </xf>
    <xf numFmtId="0" fontId="29" fillId="2" borderId="9" xfId="0" applyFont="1" applyFill="1" applyBorder="1" applyAlignment="1" applyProtection="1">
      <alignment horizontal="left" vertical="top" wrapText="1"/>
      <protection locked="0"/>
    </xf>
    <xf numFmtId="0" fontId="9" fillId="0" borderId="66" xfId="0" applyFont="1" applyBorder="1" applyAlignment="1" applyProtection="1">
      <alignment horizontal="left" vertical="center" wrapText="1"/>
      <protection hidden="1"/>
    </xf>
    <xf numFmtId="0" fontId="9" fillId="0" borderId="24" xfId="0" applyFont="1" applyBorder="1" applyAlignment="1" applyProtection="1">
      <alignment horizontal="left" vertical="center" wrapText="1"/>
      <protection hidden="1"/>
    </xf>
    <xf numFmtId="0" fontId="9" fillId="0" borderId="18" xfId="0" applyFont="1" applyBorder="1" applyAlignment="1" applyProtection="1">
      <alignment horizontal="left" vertical="center" wrapText="1"/>
      <protection hidden="1"/>
    </xf>
    <xf numFmtId="0" fontId="29" fillId="2" borderId="10" xfId="0" applyFont="1" applyFill="1" applyBorder="1" applyAlignment="1" applyProtection="1">
      <alignment horizontal="left" vertical="top" wrapText="1"/>
      <protection locked="0"/>
    </xf>
    <xf numFmtId="0" fontId="29" fillId="2" borderId="11" xfId="0" applyFont="1" applyFill="1" applyBorder="1" applyAlignment="1" applyProtection="1">
      <alignment horizontal="left" vertical="top" wrapText="1"/>
      <protection locked="0"/>
    </xf>
    <xf numFmtId="0" fontId="29" fillId="2" borderId="12" xfId="0" applyFont="1" applyFill="1" applyBorder="1" applyAlignment="1" applyProtection="1">
      <alignment horizontal="left" vertical="top" wrapText="1"/>
      <protection locked="0"/>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35" fillId="0" borderId="5" xfId="0" applyFont="1" applyBorder="1" applyAlignment="1" applyProtection="1">
      <alignment horizontal="center" vertical="center" wrapText="1"/>
      <protection hidden="1"/>
    </xf>
    <xf numFmtId="0" fontId="35" fillId="0" borderId="0" xfId="0" applyFont="1" applyBorder="1" applyAlignment="1" applyProtection="1">
      <alignment horizontal="center" vertical="center" wrapText="1"/>
      <protection hidden="1"/>
    </xf>
    <xf numFmtId="0" fontId="35" fillId="0" borderId="6" xfId="0" applyFont="1" applyBorder="1" applyAlignment="1" applyProtection="1">
      <alignment horizontal="center" vertical="center" wrapText="1"/>
      <protection hidden="1"/>
    </xf>
    <xf numFmtId="0" fontId="16" fillId="0" borderId="2" xfId="0" applyFont="1" applyBorder="1" applyAlignment="1" applyProtection="1">
      <alignment horizontal="center" vertical="center"/>
      <protection hidden="1"/>
    </xf>
    <xf numFmtId="0" fontId="16" fillId="0" borderId="3" xfId="0" applyFont="1" applyBorder="1" applyAlignment="1" applyProtection="1">
      <alignment horizontal="center" vertical="center"/>
      <protection hidden="1"/>
    </xf>
    <xf numFmtId="0" fontId="16" fillId="0" borderId="4" xfId="0" applyFont="1" applyBorder="1" applyAlignment="1" applyProtection="1">
      <alignment horizontal="center" vertical="center"/>
      <protection hidden="1"/>
    </xf>
    <xf numFmtId="0" fontId="9" fillId="0" borderId="5" xfId="0" applyFont="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0" fontId="9" fillId="0" borderId="6" xfId="0" applyFont="1" applyBorder="1" applyAlignment="1" applyProtection="1">
      <alignment horizontal="left" vertical="center" wrapText="1"/>
      <protection hidden="1"/>
    </xf>
    <xf numFmtId="0" fontId="10" fillId="0" borderId="85" xfId="0" applyFont="1" applyBorder="1" applyAlignment="1" applyProtection="1">
      <alignment horizontal="left" vertical="center" wrapText="1"/>
      <protection hidden="1"/>
    </xf>
    <xf numFmtId="0" fontId="10" fillId="0" borderId="86" xfId="0" applyFont="1" applyBorder="1" applyAlignment="1" applyProtection="1">
      <alignment horizontal="left" vertical="center" wrapText="1"/>
      <protection hidden="1"/>
    </xf>
    <xf numFmtId="0" fontId="10" fillId="0" borderId="1" xfId="0" applyFont="1" applyBorder="1" applyAlignment="1" applyProtection="1">
      <alignment horizontal="left" vertical="center" wrapText="1"/>
      <protection hidden="1"/>
    </xf>
    <xf numFmtId="0" fontId="10" fillId="0" borderId="87" xfId="0" applyFont="1" applyBorder="1" applyAlignment="1" applyProtection="1">
      <alignment horizontal="left" vertical="center" wrapText="1"/>
      <protection hidden="1"/>
    </xf>
    <xf numFmtId="0" fontId="10" fillId="0" borderId="89" xfId="0" applyFont="1" applyBorder="1" applyAlignment="1" applyProtection="1">
      <alignment horizontal="left" vertical="center" wrapText="1"/>
      <protection hidden="1"/>
    </xf>
    <xf numFmtId="0" fontId="10" fillId="0" borderId="90" xfId="0" applyFont="1" applyBorder="1" applyAlignment="1" applyProtection="1">
      <alignment horizontal="left" vertical="center" wrapText="1"/>
      <protection hidden="1"/>
    </xf>
    <xf numFmtId="0" fontId="2" fillId="0" borderId="7" xfId="0" applyFont="1" applyFill="1" applyBorder="1" applyAlignment="1" applyProtection="1">
      <alignment horizontal="left" vertical="center" wrapText="1"/>
      <protection hidden="1"/>
    </xf>
    <xf numFmtId="0" fontId="2" fillId="0" borderId="8" xfId="0" applyFont="1" applyFill="1" applyBorder="1" applyAlignment="1" applyProtection="1">
      <alignment horizontal="left" vertical="center" wrapText="1"/>
      <protection hidden="1"/>
    </xf>
    <xf numFmtId="0" fontId="2" fillId="0" borderId="9" xfId="0" applyFont="1" applyFill="1" applyBorder="1" applyAlignment="1" applyProtection="1">
      <alignment horizontal="left" vertical="center" wrapText="1"/>
      <protection hidden="1"/>
    </xf>
    <xf numFmtId="0" fontId="35" fillId="0" borderId="7" xfId="0" applyFont="1" applyBorder="1" applyAlignment="1" applyProtection="1">
      <alignment horizontal="center" vertical="center"/>
      <protection hidden="1"/>
    </xf>
    <xf numFmtId="0" fontId="35" fillId="0" borderId="8" xfId="0" applyFont="1" applyBorder="1" applyAlignment="1" applyProtection="1">
      <alignment horizontal="center" vertical="center"/>
      <protection hidden="1"/>
    </xf>
    <xf numFmtId="0" fontId="35" fillId="0" borderId="9" xfId="0" applyFont="1" applyBorder="1" applyAlignment="1" applyProtection="1">
      <alignment horizontal="center" vertical="center"/>
      <protection hidden="1"/>
    </xf>
    <xf numFmtId="0" fontId="1" fillId="3" borderId="64" xfId="0" applyFont="1" applyFill="1" applyBorder="1" applyAlignment="1" applyProtection="1">
      <alignment horizontal="left" vertical="center"/>
      <protection hidden="1"/>
    </xf>
    <xf numFmtId="0" fontId="1" fillId="3" borderId="0" xfId="0" applyFont="1" applyFill="1" applyBorder="1" applyAlignment="1" applyProtection="1">
      <alignment horizontal="left" vertical="center"/>
      <protection hidden="1"/>
    </xf>
    <xf numFmtId="0" fontId="1" fillId="3" borderId="6" xfId="0" applyFont="1" applyFill="1" applyBorder="1" applyAlignment="1" applyProtection="1">
      <alignment horizontal="left" vertical="center"/>
      <protection hidden="1"/>
    </xf>
    <xf numFmtId="0" fontId="1" fillId="3" borderId="65" xfId="0" applyFont="1" applyFill="1" applyBorder="1" applyAlignment="1" applyProtection="1">
      <alignment horizontal="left" vertical="center"/>
      <protection hidden="1"/>
    </xf>
    <xf numFmtId="0" fontId="1" fillId="3" borderId="8" xfId="0" applyFont="1" applyFill="1" applyBorder="1" applyAlignment="1" applyProtection="1">
      <alignment horizontal="left" vertical="center"/>
      <protection hidden="1"/>
    </xf>
    <xf numFmtId="0" fontId="1" fillId="3" borderId="9" xfId="0" applyFont="1" applyFill="1" applyBorder="1" applyAlignment="1" applyProtection="1">
      <alignment horizontal="left" vertical="center"/>
      <protection hidden="1"/>
    </xf>
    <xf numFmtId="0" fontId="7" fillId="0" borderId="19" xfId="0" applyFont="1" applyBorder="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3" fillId="3" borderId="2" xfId="0" applyFont="1" applyFill="1" applyBorder="1" applyAlignment="1" applyProtection="1">
      <alignment horizontal="center" vertical="center"/>
      <protection hidden="1"/>
    </xf>
    <xf numFmtId="0" fontId="3" fillId="3" borderId="3" xfId="0" applyFont="1" applyFill="1" applyBorder="1" applyAlignment="1" applyProtection="1">
      <alignment horizontal="center" vertical="center"/>
      <protection hidden="1"/>
    </xf>
    <xf numFmtId="0" fontId="3" fillId="3" borderId="4" xfId="0" applyFont="1" applyFill="1" applyBorder="1" applyAlignment="1" applyProtection="1">
      <alignment horizontal="center" vertical="center"/>
      <protection hidden="1"/>
    </xf>
    <xf numFmtId="0" fontId="6" fillId="3" borderId="5" xfId="0" applyFont="1" applyFill="1" applyBorder="1" applyAlignment="1" applyProtection="1">
      <alignment horizontal="center" vertical="center"/>
      <protection hidden="1"/>
    </xf>
    <xf numFmtId="0" fontId="6" fillId="3" borderId="0" xfId="0" applyFont="1" applyFill="1" applyBorder="1" applyAlignment="1" applyProtection="1">
      <alignment horizontal="center" vertical="center"/>
      <protection hidden="1"/>
    </xf>
    <xf numFmtId="0" fontId="6" fillId="3" borderId="6" xfId="0" applyFont="1" applyFill="1" applyBorder="1" applyAlignment="1" applyProtection="1">
      <alignment horizontal="center" vertical="center"/>
      <protection hidden="1"/>
    </xf>
    <xf numFmtId="0" fontId="9" fillId="3" borderId="7" xfId="0" applyFont="1" applyFill="1" applyBorder="1" applyAlignment="1" applyProtection="1">
      <alignment horizontal="left" vertical="center" wrapText="1"/>
      <protection hidden="1"/>
    </xf>
    <xf numFmtId="0" fontId="9" fillId="3" borderId="8" xfId="0" applyFont="1" applyFill="1" applyBorder="1" applyAlignment="1" applyProtection="1">
      <alignment horizontal="left" vertical="center" wrapText="1"/>
      <protection hidden="1"/>
    </xf>
    <xf numFmtId="0" fontId="9" fillId="3" borderId="9" xfId="0" applyFont="1" applyFill="1" applyBorder="1" applyAlignment="1" applyProtection="1">
      <alignment horizontal="left" vertical="center" wrapText="1"/>
      <protection hidden="1"/>
    </xf>
    <xf numFmtId="0" fontId="1" fillId="3" borderId="64" xfId="0" applyFont="1" applyFill="1" applyBorder="1" applyAlignment="1" applyProtection="1">
      <alignment horizontal="left" vertical="center" wrapText="1"/>
      <protection hidden="1"/>
    </xf>
    <xf numFmtId="0" fontId="1" fillId="3" borderId="0"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9" fillId="0" borderId="22" xfId="0" applyFont="1" applyBorder="1" applyAlignment="1" applyProtection="1">
      <alignment horizontal="left" vertical="center" wrapText="1"/>
      <protection hidden="1"/>
    </xf>
    <xf numFmtId="0" fontId="9" fillId="0" borderId="23" xfId="0" applyFont="1" applyBorder="1" applyAlignment="1" applyProtection="1">
      <alignment horizontal="left" vertical="center" wrapText="1"/>
      <protection hidden="1"/>
    </xf>
    <xf numFmtId="0" fontId="9" fillId="0" borderId="16" xfId="0" applyFont="1" applyBorder="1" applyAlignment="1" applyProtection="1">
      <alignment horizontal="left" vertical="center" wrapText="1"/>
      <protection hidden="1"/>
    </xf>
    <xf numFmtId="0" fontId="50" fillId="2" borderId="66" xfId="0" applyFont="1" applyFill="1" applyBorder="1" applyAlignment="1" applyProtection="1">
      <alignment horizontal="left" vertical="top" wrapText="1"/>
      <protection locked="0"/>
    </xf>
    <xf numFmtId="0" fontId="50" fillId="2" borderId="24" xfId="0" applyFont="1" applyFill="1" applyBorder="1" applyAlignment="1" applyProtection="1">
      <alignment horizontal="left" vertical="top" wrapText="1"/>
      <protection locked="0"/>
    </xf>
    <xf numFmtId="0" fontId="50" fillId="2" borderId="18" xfId="0" applyFont="1" applyFill="1" applyBorder="1" applyAlignment="1" applyProtection="1">
      <alignment horizontal="left" vertical="top" wrapText="1"/>
      <protection locked="0"/>
    </xf>
    <xf numFmtId="0" fontId="29" fillId="2" borderId="66" xfId="0" applyFont="1" applyFill="1" applyBorder="1" applyAlignment="1" applyProtection="1">
      <alignment horizontal="left" vertical="top" wrapText="1"/>
      <protection locked="0"/>
    </xf>
    <xf numFmtId="0" fontId="29" fillId="2" borderId="18" xfId="0"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hidden="1"/>
    </xf>
    <xf numFmtId="0" fontId="2" fillId="3" borderId="49" xfId="0" applyFont="1" applyFill="1" applyBorder="1" applyAlignment="1" applyProtection="1">
      <alignment horizontal="left" vertical="center" wrapText="1"/>
      <protection locked="0"/>
    </xf>
    <xf numFmtId="0" fontId="2" fillId="2" borderId="61" xfId="0" quotePrefix="1" applyNumberFormat="1" applyFont="1" applyFill="1" applyBorder="1" applyAlignment="1" applyProtection="1">
      <alignment horizontal="center" vertical="center" wrapText="1"/>
      <protection locked="0" hidden="1"/>
    </xf>
    <xf numFmtId="0" fontId="2" fillId="2" borderId="24" xfId="0" quotePrefix="1" applyNumberFormat="1" applyFont="1" applyFill="1" applyBorder="1" applyAlignment="1" applyProtection="1">
      <alignment horizontal="center" vertical="center" wrapText="1"/>
      <protection locked="0" hidden="1"/>
    </xf>
    <xf numFmtId="0" fontId="2" fillId="2" borderId="24" xfId="0" applyNumberFormat="1" applyFont="1" applyFill="1" applyBorder="1" applyAlignment="1" applyProtection="1">
      <alignment horizontal="center" vertical="center" wrapText="1"/>
      <protection locked="0" hidden="1"/>
    </xf>
    <xf numFmtId="0" fontId="2" fillId="2" borderId="24" xfId="1" applyNumberFormat="1" applyFont="1" applyFill="1" applyBorder="1" applyAlignment="1" applyProtection="1">
      <alignment horizontal="center" vertical="center" wrapText="1"/>
      <protection locked="0" hidden="1"/>
    </xf>
    <xf numFmtId="0" fontId="2" fillId="2" borderId="62" xfId="1" applyNumberFormat="1" applyFont="1" applyFill="1" applyBorder="1" applyAlignment="1" applyProtection="1">
      <alignment horizontal="center" vertical="center" wrapText="1"/>
      <protection locked="0" hidden="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6" xfId="0" applyFont="1" applyFill="1" applyBorder="1" applyAlignment="1">
      <alignment horizontal="center" vertical="center"/>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1" fillId="3" borderId="64"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64" xfId="0" applyFont="1" applyFill="1" applyBorder="1" applyAlignment="1">
      <alignment horizontal="left" vertical="center"/>
    </xf>
    <xf numFmtId="0" fontId="1" fillId="3" borderId="0" xfId="0" applyFont="1" applyFill="1" applyBorder="1" applyAlignment="1">
      <alignment horizontal="left" vertical="center"/>
    </xf>
    <xf numFmtId="0" fontId="1" fillId="3" borderId="6" xfId="0" applyFont="1" applyFill="1" applyBorder="1" applyAlignment="1">
      <alignment horizontal="left" vertical="center"/>
    </xf>
    <xf numFmtId="0" fontId="1" fillId="3" borderId="65" xfId="0" applyFont="1" applyFill="1" applyBorder="1" applyAlignment="1">
      <alignment horizontal="left" vertical="center"/>
    </xf>
    <xf numFmtId="0" fontId="1" fillId="3" borderId="8" xfId="0" applyFont="1" applyFill="1" applyBorder="1" applyAlignment="1">
      <alignment horizontal="left" vertical="center"/>
    </xf>
    <xf numFmtId="0" fontId="1" fillId="3" borderId="9" xfId="0" applyFont="1" applyFill="1" applyBorder="1" applyAlignment="1">
      <alignment horizontal="left" vertical="center"/>
    </xf>
    <xf numFmtId="0" fontId="7" fillId="0" borderId="19"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61" xfId="0" applyFont="1" applyFill="1" applyBorder="1" applyAlignment="1" applyProtection="1">
      <alignment horizontal="center" vertical="center" wrapText="1"/>
      <protection hidden="1"/>
    </xf>
    <xf numFmtId="0" fontId="7" fillId="0" borderId="62" xfId="0" applyFont="1" applyFill="1" applyBorder="1" applyAlignment="1" applyProtection="1">
      <alignment horizontal="center" vertical="center" wrapText="1"/>
      <protection hidden="1"/>
    </xf>
    <xf numFmtId="0" fontId="2" fillId="3" borderId="49" xfId="0" quotePrefix="1" applyNumberFormat="1" applyFont="1" applyFill="1" applyBorder="1" applyAlignment="1" applyProtection="1">
      <alignment horizontal="center" vertical="center" wrapText="1"/>
      <protection locked="0" hidden="1"/>
    </xf>
    <xf numFmtId="0" fontId="2" fillId="3" borderId="49" xfId="0" applyNumberFormat="1" applyFont="1" applyFill="1" applyBorder="1" applyAlignment="1" applyProtection="1">
      <alignment horizontal="center" vertical="center" wrapText="1"/>
      <protection locked="0" hidden="1"/>
    </xf>
    <xf numFmtId="0" fontId="2" fillId="3" borderId="49" xfId="1" applyNumberFormat="1" applyFont="1" applyFill="1" applyBorder="1" applyAlignment="1" applyProtection="1">
      <alignment horizontal="center" vertical="center" wrapText="1"/>
      <protection locked="0" hidden="1"/>
    </xf>
    <xf numFmtId="0" fontId="2" fillId="3" borderId="0" xfId="0" quotePrefix="1" applyNumberFormat="1" applyFont="1" applyFill="1" applyBorder="1" applyAlignment="1" applyProtection="1">
      <alignment horizontal="center" vertical="center" wrapText="1"/>
      <protection locked="0" hidden="1"/>
    </xf>
    <xf numFmtId="0" fontId="2" fillId="3" borderId="0" xfId="0" applyNumberFormat="1" applyFont="1" applyFill="1" applyBorder="1" applyAlignment="1" applyProtection="1">
      <alignment horizontal="center" vertical="center" wrapText="1"/>
      <protection locked="0" hidden="1"/>
    </xf>
    <xf numFmtId="0" fontId="2" fillId="3" borderId="0" xfId="1" applyNumberFormat="1" applyFont="1" applyFill="1" applyBorder="1" applyAlignment="1" applyProtection="1">
      <alignment horizontal="center" vertical="center" wrapText="1"/>
      <protection locked="0" hidden="1"/>
    </xf>
    <xf numFmtId="0" fontId="9" fillId="0" borderId="66" xfId="0" applyFont="1" applyBorder="1" applyAlignment="1">
      <alignment horizontal="left" vertical="center" wrapText="1"/>
    </xf>
    <xf numFmtId="0" fontId="9" fillId="0" borderId="24" xfId="0" applyFont="1" applyBorder="1" applyAlignment="1">
      <alignment horizontal="left" vertical="center" wrapText="1"/>
    </xf>
    <xf numFmtId="0" fontId="9" fillId="0" borderId="18"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10" fillId="2" borderId="66" xfId="0" applyFont="1" applyFill="1" applyBorder="1" applyAlignment="1">
      <alignment horizontal="center" vertical="top" wrapText="1"/>
    </xf>
    <xf numFmtId="0" fontId="10" fillId="2" borderId="24" xfId="0" applyFont="1" applyFill="1" applyBorder="1" applyAlignment="1">
      <alignment horizontal="center" vertical="top" wrapText="1"/>
    </xf>
    <xf numFmtId="0" fontId="10" fillId="2" borderId="18" xfId="0" applyFont="1" applyFill="1" applyBorder="1" applyAlignment="1">
      <alignment horizontal="center" vertical="top" wrapText="1"/>
    </xf>
    <xf numFmtId="0" fontId="7" fillId="0" borderId="66" xfId="0" applyFont="1" applyBorder="1" applyAlignment="1">
      <alignment horizontal="left" vertical="center" wrapText="1"/>
    </xf>
    <xf numFmtId="0" fontId="7" fillId="0" borderId="24" xfId="0" applyFont="1" applyBorder="1" applyAlignment="1">
      <alignment horizontal="left" vertical="center" wrapText="1"/>
    </xf>
    <xf numFmtId="0" fontId="7" fillId="0" borderId="18" xfId="0" applyFont="1" applyBorder="1" applyAlignment="1">
      <alignment horizontal="left" vertical="center" wrapText="1"/>
    </xf>
    <xf numFmtId="0" fontId="10" fillId="2" borderId="66" xfId="0" applyFont="1" applyFill="1" applyBorder="1" applyAlignment="1">
      <alignment horizontal="center"/>
    </xf>
    <xf numFmtId="0" fontId="10" fillId="2" borderId="24" xfId="0" applyFont="1" applyFill="1" applyBorder="1" applyAlignment="1">
      <alignment horizontal="center"/>
    </xf>
    <xf numFmtId="0" fontId="10" fillId="2" borderId="18" xfId="0" applyFont="1" applyFill="1" applyBorder="1" applyAlignment="1">
      <alignment horizontal="center"/>
    </xf>
    <xf numFmtId="0" fontId="2" fillId="2" borderId="66" xfId="0" applyFont="1" applyFill="1" applyBorder="1" applyAlignment="1">
      <alignment horizontal="center"/>
    </xf>
    <xf numFmtId="0" fontId="2" fillId="2" borderId="24" xfId="0" applyFont="1" applyFill="1" applyBorder="1" applyAlignment="1">
      <alignment horizontal="center"/>
    </xf>
    <xf numFmtId="0" fontId="2" fillId="2" borderId="18" xfId="0" applyFont="1" applyFill="1" applyBorder="1" applyAlignment="1">
      <alignment horizont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9" fillId="2" borderId="10" xfId="0" applyFont="1" applyFill="1" applyBorder="1" applyAlignment="1">
      <alignment horizontal="center" vertical="top" wrapText="1"/>
    </xf>
    <xf numFmtId="0" fontId="9" fillId="2" borderId="11" xfId="0" applyFont="1" applyFill="1" applyBorder="1" applyAlignment="1">
      <alignment horizontal="center" vertical="top" wrapText="1"/>
    </xf>
    <xf numFmtId="0" fontId="9" fillId="2" borderId="12" xfId="0" applyFont="1" applyFill="1" applyBorder="1" applyAlignment="1">
      <alignment horizontal="center" vertical="top" wrapText="1"/>
    </xf>
    <xf numFmtId="0" fontId="2" fillId="2" borderId="66" xfId="0" applyFont="1" applyFill="1" applyBorder="1" applyAlignment="1">
      <alignment horizontal="center" wrapText="1"/>
    </xf>
    <xf numFmtId="0" fontId="2" fillId="2" borderId="24" xfId="0" applyFont="1" applyFill="1" applyBorder="1" applyAlignment="1">
      <alignment horizontal="center" wrapText="1"/>
    </xf>
    <xf numFmtId="0" fontId="2" fillId="2" borderId="18" xfId="0" applyFont="1" applyFill="1" applyBorder="1" applyAlignment="1">
      <alignment horizontal="center" wrapText="1"/>
    </xf>
    <xf numFmtId="0" fontId="12" fillId="0" borderId="66"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18" xfId="0" applyFont="1" applyBorder="1" applyAlignment="1">
      <alignment horizontal="center" vertical="center"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11" fillId="0" borderId="1" xfId="0" applyFont="1" applyBorder="1" applyAlignment="1">
      <alignment horizontal="center" vertical="center"/>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10" fillId="3" borderId="5"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0" borderId="31" xfId="0" applyFont="1" applyBorder="1" applyAlignment="1">
      <alignment horizontal="center" vertical="center"/>
    </xf>
    <xf numFmtId="0" fontId="10" fillId="0" borderId="0" xfId="0" applyFont="1" applyBorder="1" applyAlignment="1">
      <alignment horizontal="center" vertical="center"/>
    </xf>
    <xf numFmtId="0" fontId="11" fillId="0" borderId="1" xfId="0" applyFont="1" applyBorder="1" applyAlignment="1">
      <alignment horizontal="center" vertical="center" wrapText="1"/>
    </xf>
    <xf numFmtId="0" fontId="25" fillId="4" borderId="8" xfId="0" applyFont="1" applyFill="1" applyBorder="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35" fillId="0" borderId="0" xfId="0" applyFont="1" applyAlignment="1" applyProtection="1">
      <alignment horizontal="center" vertical="center" wrapText="1"/>
      <protection hidden="1"/>
    </xf>
    <xf numFmtId="0" fontId="15" fillId="3" borderId="5" xfId="0" applyFont="1" applyFill="1" applyBorder="1" applyAlignment="1" applyProtection="1">
      <alignment horizontal="center" vertical="center"/>
      <protection hidden="1"/>
    </xf>
    <xf numFmtId="0" fontId="15" fillId="3" borderId="0" xfId="0" applyFont="1" applyFill="1" applyBorder="1" applyAlignment="1" applyProtection="1">
      <alignment horizontal="center" vertical="center"/>
      <protection hidden="1"/>
    </xf>
    <xf numFmtId="0" fontId="15" fillId="3" borderId="6" xfId="0" applyFont="1" applyFill="1" applyBorder="1" applyAlignment="1" applyProtection="1">
      <alignment horizontal="center" vertical="center"/>
      <protection hidden="1"/>
    </xf>
    <xf numFmtId="0" fontId="2" fillId="0" borderId="7" xfId="0" applyFont="1" applyBorder="1" applyAlignment="1" applyProtection="1">
      <alignment horizontal="left" vertical="center" wrapText="1"/>
      <protection hidden="1"/>
    </xf>
    <xf numFmtId="0" fontId="2" fillId="0" borderId="8" xfId="0" applyFont="1" applyBorder="1" applyAlignment="1" applyProtection="1">
      <alignment horizontal="left" vertical="center" wrapText="1"/>
      <protection hidden="1"/>
    </xf>
    <xf numFmtId="0" fontId="2" fillId="0" borderId="9" xfId="0" applyFont="1" applyBorder="1" applyAlignment="1" applyProtection="1">
      <alignment horizontal="left" vertical="center" wrapText="1"/>
      <protection hidden="1"/>
    </xf>
    <xf numFmtId="0" fontId="3" fillId="0" borderId="84" xfId="0" applyFont="1" applyBorder="1" applyAlignment="1" applyProtection="1">
      <alignment horizontal="center" vertical="center"/>
      <protection hidden="1"/>
    </xf>
    <xf numFmtId="0" fontId="38" fillId="0" borderId="85" xfId="0" applyFont="1" applyBorder="1" applyAlignment="1" applyProtection="1">
      <alignment horizontal="center" vertical="center"/>
      <protection hidden="1"/>
    </xf>
    <xf numFmtId="0" fontId="38" fillId="0" borderId="86" xfId="0" applyFont="1" applyBorder="1" applyAlignment="1" applyProtection="1">
      <alignment horizontal="center" vertical="center"/>
      <protection hidden="1"/>
    </xf>
    <xf numFmtId="0" fontId="16" fillId="0" borderId="84" xfId="0" applyFont="1" applyBorder="1" applyAlignment="1" applyProtection="1">
      <alignment horizontal="center" vertical="center" wrapText="1"/>
      <protection hidden="1"/>
    </xf>
    <xf numFmtId="0" fontId="16" fillId="0" borderId="85" xfId="0" applyFont="1" applyBorder="1" applyAlignment="1" applyProtection="1">
      <alignment horizontal="center" vertical="center" wrapText="1"/>
      <protection hidden="1"/>
    </xf>
    <xf numFmtId="0" fontId="16" fillId="0" borderId="86" xfId="0" applyFont="1" applyBorder="1" applyAlignment="1" applyProtection="1">
      <alignment horizontal="center" vertical="center" wrapText="1"/>
      <protection hidden="1"/>
    </xf>
    <xf numFmtId="0" fontId="10" fillId="0" borderId="66" xfId="0" applyFont="1" applyBorder="1" applyAlignment="1" applyProtection="1">
      <alignment horizontal="left" vertical="center" wrapText="1"/>
      <protection hidden="1"/>
    </xf>
    <xf numFmtId="0" fontId="10" fillId="0" borderId="24" xfId="0" applyFont="1" applyBorder="1" applyAlignment="1" applyProtection="1">
      <alignment horizontal="left" vertical="center" wrapText="1"/>
      <protection hidden="1"/>
    </xf>
    <xf numFmtId="0" fontId="10" fillId="0" borderId="18" xfId="0" applyFont="1" applyBorder="1" applyAlignment="1" applyProtection="1">
      <alignment horizontal="left" vertical="center" wrapText="1"/>
      <protection hidden="1"/>
    </xf>
    <xf numFmtId="0" fontId="7" fillId="3" borderId="17" xfId="0" applyFont="1" applyFill="1" applyBorder="1" applyAlignment="1" applyProtection="1">
      <alignment horizontal="center" vertical="center" wrapText="1"/>
      <protection hidden="1"/>
    </xf>
    <xf numFmtId="0" fontId="7" fillId="3" borderId="1" xfId="0" applyFont="1" applyFill="1" applyBorder="1" applyAlignment="1" applyProtection="1">
      <alignment horizontal="center" vertical="center" wrapText="1"/>
      <protection hidden="1"/>
    </xf>
    <xf numFmtId="0" fontId="36" fillId="0" borderId="88" xfId="0" applyFont="1" applyBorder="1" applyAlignment="1" applyProtection="1">
      <alignment horizontal="left" vertical="center" wrapText="1"/>
      <protection hidden="1"/>
    </xf>
    <xf numFmtId="0" fontId="29" fillId="0" borderId="89" xfId="0" applyFont="1" applyBorder="1" applyAlignment="1" applyProtection="1">
      <alignment horizontal="left" vertical="center" wrapText="1"/>
      <protection hidden="1"/>
    </xf>
    <xf numFmtId="0" fontId="29" fillId="0" borderId="90" xfId="0" applyFont="1" applyBorder="1" applyAlignment="1" applyProtection="1">
      <alignment horizontal="left" vertical="center" wrapText="1"/>
      <protection hidden="1"/>
    </xf>
    <xf numFmtId="0" fontId="16" fillId="0" borderId="17" xfId="0" applyFont="1" applyBorder="1" applyAlignment="1" applyProtection="1">
      <alignment horizontal="left" vertical="center" wrapText="1"/>
      <protection hidden="1"/>
    </xf>
    <xf numFmtId="0" fontId="27" fillId="0" borderId="1" xfId="0" applyFont="1" applyBorder="1" applyAlignment="1" applyProtection="1">
      <alignment horizontal="left" vertical="center" wrapText="1"/>
      <protection hidden="1"/>
    </xf>
    <xf numFmtId="0" fontId="27" fillId="0" borderId="87" xfId="0" applyFont="1" applyBorder="1" applyAlignment="1" applyProtection="1">
      <alignment horizontal="left" vertical="center" wrapText="1"/>
      <protection hidden="1"/>
    </xf>
    <xf numFmtId="0" fontId="44" fillId="0" borderId="17" xfId="0" applyFont="1" applyBorder="1" applyAlignment="1" applyProtection="1">
      <alignment horizontal="center" vertical="center"/>
      <protection hidden="1"/>
    </xf>
    <xf numFmtId="0" fontId="45" fillId="0" borderId="1" xfId="0" applyFont="1" applyBorder="1" applyAlignment="1" applyProtection="1">
      <alignment horizontal="center" vertical="center"/>
      <protection hidden="1"/>
    </xf>
    <xf numFmtId="0" fontId="45" fillId="0" borderId="87" xfId="0" applyFont="1" applyBorder="1" applyAlignment="1" applyProtection="1">
      <alignment horizontal="center" vertical="center"/>
      <protection hidden="1"/>
    </xf>
    <xf numFmtId="0" fontId="36" fillId="0" borderId="64" xfId="0" applyFont="1" applyBorder="1" applyAlignment="1" applyProtection="1">
      <alignment horizontal="left" vertical="center" wrapText="1"/>
      <protection hidden="1"/>
    </xf>
    <xf numFmtId="0" fontId="36" fillId="0" borderId="0" xfId="0" applyFont="1" applyBorder="1" applyAlignment="1" applyProtection="1">
      <alignment horizontal="left" vertical="center" wrapText="1"/>
      <protection hidden="1"/>
    </xf>
    <xf numFmtId="0" fontId="36" fillId="0" borderId="78" xfId="0" applyFont="1" applyBorder="1" applyAlignment="1" applyProtection="1">
      <alignment horizontal="left" vertical="center" wrapText="1"/>
      <protection hidden="1"/>
    </xf>
    <xf numFmtId="0" fontId="43" fillId="0" borderId="66" xfId="0" applyFont="1" applyBorder="1" applyAlignment="1" applyProtection="1">
      <alignment horizontal="center" vertical="center" wrapText="1"/>
      <protection hidden="1"/>
    </xf>
    <xf numFmtId="0" fontId="16" fillId="0" borderId="24" xfId="0" applyFont="1" applyBorder="1" applyAlignment="1" applyProtection="1">
      <alignment horizontal="center" vertical="center" wrapText="1"/>
      <protection hidden="1"/>
    </xf>
    <xf numFmtId="0" fontId="16" fillId="0" borderId="18" xfId="0" applyFont="1" applyBorder="1" applyAlignment="1" applyProtection="1">
      <alignment horizontal="center" vertical="center" wrapText="1"/>
      <protection hidden="1"/>
    </xf>
    <xf numFmtId="0" fontId="29" fillId="2" borderId="91" xfId="0" applyFont="1" applyFill="1" applyBorder="1" applyAlignment="1" applyProtection="1">
      <alignment horizontal="left" vertical="top" wrapText="1"/>
      <protection locked="0"/>
    </xf>
    <xf numFmtId="0" fontId="29" fillId="2" borderId="49" xfId="0" applyFont="1" applyFill="1" applyBorder="1" applyAlignment="1" applyProtection="1">
      <alignment horizontal="left" vertical="top" wrapText="1"/>
      <protection locked="0"/>
    </xf>
    <xf numFmtId="0" fontId="29" fillId="2" borderId="92" xfId="0" applyFont="1" applyFill="1" applyBorder="1" applyAlignment="1" applyProtection="1">
      <alignment horizontal="left" vertical="top" wrapText="1"/>
      <protection locked="0"/>
    </xf>
    <xf numFmtId="0" fontId="29" fillId="2" borderId="5" xfId="0" applyFont="1" applyFill="1" applyBorder="1" applyAlignment="1" applyProtection="1">
      <alignment horizontal="left" vertical="top" wrapText="1"/>
      <protection locked="0"/>
    </xf>
    <xf numFmtId="0" fontId="29" fillId="2" borderId="0" xfId="0" applyFont="1" applyFill="1" applyBorder="1" applyAlignment="1" applyProtection="1">
      <alignment horizontal="left" vertical="top" wrapText="1"/>
      <protection locked="0"/>
    </xf>
    <xf numFmtId="0" fontId="29" fillId="2" borderId="6" xfId="0" applyFont="1" applyFill="1" applyBorder="1" applyAlignment="1" applyProtection="1">
      <alignment horizontal="left" vertical="top" wrapText="1"/>
      <protection locked="0"/>
    </xf>
    <xf numFmtId="0" fontId="10" fillId="0" borderId="98" xfId="0" applyFont="1" applyBorder="1" applyAlignment="1" applyProtection="1">
      <alignment horizontal="left" vertical="center" wrapText="1"/>
      <protection hidden="1"/>
    </xf>
    <xf numFmtId="0" fontId="10" fillId="0" borderId="79" xfId="0" applyFont="1" applyBorder="1" applyAlignment="1" applyProtection="1">
      <alignment horizontal="left" vertical="center" wrapText="1"/>
      <protection hidden="1"/>
    </xf>
    <xf numFmtId="0" fontId="10" fillId="0" borderId="99" xfId="0" applyFont="1" applyBorder="1" applyAlignment="1" applyProtection="1">
      <alignment horizontal="left" vertical="center" wrapText="1"/>
      <protection hidden="1"/>
    </xf>
    <xf numFmtId="0" fontId="5" fillId="0" borderId="68" xfId="0" applyFont="1" applyBorder="1" applyAlignment="1" applyProtection="1">
      <alignment horizontal="center" vertical="center" wrapText="1"/>
      <protection hidden="1"/>
    </xf>
    <xf numFmtId="0" fontId="5" fillId="0" borderId="69" xfId="0" applyFont="1" applyBorder="1" applyAlignment="1" applyProtection="1">
      <alignment horizontal="center" vertical="center" wrapText="1"/>
      <protection hidden="1"/>
    </xf>
    <xf numFmtId="0" fontId="5" fillId="0" borderId="70" xfId="0" applyFont="1" applyBorder="1" applyAlignment="1" applyProtection="1">
      <alignment horizontal="center" vertical="center" wrapText="1"/>
      <protection hidden="1"/>
    </xf>
    <xf numFmtId="0" fontId="31" fillId="0" borderId="10" xfId="0" applyFont="1" applyBorder="1" applyAlignment="1" applyProtection="1">
      <alignment horizontal="center" vertical="center" wrapText="1"/>
      <protection hidden="1"/>
    </xf>
    <xf numFmtId="0" fontId="31" fillId="0" borderId="97" xfId="0" applyFont="1" applyBorder="1" applyAlignment="1" applyProtection="1">
      <alignment horizontal="center" vertical="center" wrapText="1"/>
      <protection hidden="1"/>
    </xf>
    <xf numFmtId="0" fontId="31" fillId="0" borderId="93" xfId="0" applyFont="1" applyBorder="1" applyAlignment="1" applyProtection="1">
      <alignment horizontal="center" vertical="center" wrapText="1"/>
      <protection hidden="1"/>
    </xf>
    <xf numFmtId="0" fontId="31" fillId="0" borderId="80" xfId="0" applyFont="1" applyBorder="1" applyAlignment="1" applyProtection="1">
      <alignment horizontal="center" vertical="center" wrapText="1"/>
      <protection hidden="1"/>
    </xf>
    <xf numFmtId="0" fontId="31" fillId="0" borderId="5" xfId="0" applyFont="1" applyBorder="1" applyAlignment="1" applyProtection="1">
      <alignment horizontal="center" vertical="center" wrapText="1"/>
      <protection hidden="1"/>
    </xf>
    <xf numFmtId="0" fontId="31" fillId="0" borderId="78" xfId="0" applyFont="1" applyBorder="1" applyAlignment="1" applyProtection="1">
      <alignment horizontal="center" vertical="center" wrapText="1"/>
      <protection hidden="1"/>
    </xf>
    <xf numFmtId="0" fontId="31" fillId="0" borderId="95" xfId="0" applyFont="1" applyBorder="1" applyAlignment="1" applyProtection="1">
      <alignment horizontal="center" vertical="center" wrapText="1"/>
      <protection hidden="1"/>
    </xf>
    <xf numFmtId="0" fontId="31" fillId="0" borderId="77" xfId="0" applyFont="1" applyBorder="1" applyAlignment="1" applyProtection="1">
      <alignment horizontal="center" vertical="center" wrapText="1"/>
      <protection hidden="1"/>
    </xf>
    <xf numFmtId="0" fontId="31" fillId="0" borderId="91" xfId="0" applyFont="1" applyBorder="1" applyAlignment="1" applyProtection="1">
      <alignment horizontal="center" vertical="center"/>
      <protection hidden="1"/>
    </xf>
    <xf numFmtId="0" fontId="31" fillId="0" borderId="76" xfId="0" applyFont="1" applyBorder="1" applyAlignment="1" applyProtection="1">
      <alignment horizontal="center" vertical="center"/>
      <protection hidden="1"/>
    </xf>
    <xf numFmtId="0" fontId="31" fillId="0" borderId="5" xfId="0" applyFont="1" applyBorder="1" applyAlignment="1" applyProtection="1">
      <alignment horizontal="center" vertical="center"/>
      <protection hidden="1"/>
    </xf>
    <xf numFmtId="0" fontId="31" fillId="0" borderId="78" xfId="0" applyFont="1" applyBorder="1" applyAlignment="1" applyProtection="1">
      <alignment horizontal="center" vertical="center"/>
      <protection hidden="1"/>
    </xf>
    <xf numFmtId="0" fontId="31" fillId="0" borderId="95" xfId="0" applyFont="1" applyBorder="1" applyAlignment="1" applyProtection="1">
      <alignment horizontal="center" vertical="center"/>
      <protection hidden="1"/>
    </xf>
    <xf numFmtId="0" fontId="31" fillId="0" borderId="77" xfId="0" applyFont="1" applyBorder="1" applyAlignment="1" applyProtection="1">
      <alignment horizontal="center" vertical="center"/>
      <protection hidden="1"/>
    </xf>
    <xf numFmtId="0" fontId="29" fillId="2" borderId="71" xfId="0" applyFont="1" applyFill="1" applyBorder="1" applyAlignment="1" applyProtection="1">
      <alignment horizontal="left" vertical="top" wrapText="1"/>
      <protection locked="0"/>
    </xf>
    <xf numFmtId="0" fontId="29" fillId="2" borderId="72" xfId="0" applyFont="1" applyFill="1" applyBorder="1" applyAlignment="1" applyProtection="1">
      <alignment horizontal="left" vertical="top" wrapText="1"/>
      <protection locked="0"/>
    </xf>
    <xf numFmtId="0" fontId="29" fillId="2" borderId="73" xfId="0" applyFont="1" applyFill="1" applyBorder="1" applyAlignment="1" applyProtection="1">
      <alignment horizontal="left" vertical="top" wrapText="1"/>
      <protection locked="0"/>
    </xf>
    <xf numFmtId="0" fontId="9" fillId="0" borderId="100" xfId="0" applyFont="1" applyFill="1" applyBorder="1" applyAlignment="1" applyProtection="1">
      <alignment horizontal="center" vertical="top" wrapText="1"/>
      <protection hidden="1"/>
    </xf>
    <xf numFmtId="0" fontId="9" fillId="0" borderId="0" xfId="0" applyFont="1" applyFill="1" applyBorder="1" applyAlignment="1" applyProtection="1">
      <alignment horizontal="center" vertical="top" wrapText="1"/>
      <protection hidden="1"/>
    </xf>
    <xf numFmtId="0" fontId="9" fillId="0" borderId="101" xfId="0" applyFont="1" applyFill="1" applyBorder="1" applyAlignment="1" applyProtection="1">
      <alignment horizontal="center" vertical="top" wrapText="1"/>
      <protection hidden="1"/>
    </xf>
    <xf numFmtId="0" fontId="7" fillId="0" borderId="76" xfId="0" applyFont="1" applyBorder="1" applyAlignment="1" applyProtection="1">
      <alignment horizontal="center" vertical="top"/>
      <protection hidden="1"/>
    </xf>
    <xf numFmtId="0" fontId="7" fillId="0" borderId="78" xfId="0" applyFont="1" applyBorder="1" applyAlignment="1" applyProtection="1">
      <alignment horizontal="center" vertical="top"/>
      <protection hidden="1"/>
    </xf>
    <xf numFmtId="0" fontId="2" fillId="0" borderId="77" xfId="0" applyFont="1" applyBorder="1" applyAlignment="1" applyProtection="1">
      <alignment horizontal="center" vertical="top"/>
      <protection hidden="1"/>
    </xf>
    <xf numFmtId="0" fontId="5" fillId="0" borderId="24"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0" fontId="3" fillId="0" borderId="85" xfId="0" applyFont="1" applyBorder="1" applyAlignment="1" applyProtection="1">
      <alignment horizontal="center" vertical="center"/>
      <protection hidden="1"/>
    </xf>
    <xf numFmtId="0" fontId="3" fillId="0" borderId="86" xfId="0" applyFont="1" applyBorder="1" applyAlignment="1" applyProtection="1">
      <alignment horizontal="center" vertical="center"/>
      <protection hidden="1"/>
    </xf>
    <xf numFmtId="0" fontId="34" fillId="0" borderId="17" xfId="0" applyFont="1" applyBorder="1" applyAlignment="1" applyProtection="1">
      <alignment horizontal="center" vertical="center"/>
      <protection hidden="1"/>
    </xf>
    <xf numFmtId="0" fontId="34" fillId="0" borderId="1" xfId="0" applyFont="1" applyBorder="1" applyAlignment="1" applyProtection="1">
      <alignment horizontal="center" vertical="center"/>
      <protection hidden="1"/>
    </xf>
    <xf numFmtId="0" fontId="34" fillId="0" borderId="87" xfId="0" applyFont="1" applyBorder="1" applyAlignment="1" applyProtection="1">
      <alignment horizontal="center" vertical="center"/>
      <protection hidden="1"/>
    </xf>
    <xf numFmtId="0" fontId="5" fillId="0" borderId="17" xfId="0" applyFont="1" applyBorder="1" applyAlignment="1" applyProtection="1">
      <alignment horizontal="left" vertical="center" wrapText="1"/>
      <protection hidden="1"/>
    </xf>
    <xf numFmtId="0" fontId="17" fillId="0" borderId="1" xfId="0" applyFont="1" applyBorder="1" applyAlignment="1" applyProtection="1">
      <alignment horizontal="left" vertical="center" wrapText="1"/>
      <protection hidden="1"/>
    </xf>
    <xf numFmtId="0" fontId="17" fillId="0" borderId="87" xfId="0" applyFont="1" applyBorder="1" applyAlignment="1" applyProtection="1">
      <alignment horizontal="left" vertical="center" wrapText="1"/>
      <protection hidden="1"/>
    </xf>
    <xf numFmtId="0" fontId="29" fillId="0" borderId="89" xfId="0" applyFont="1" applyBorder="1" applyAlignment="1" applyProtection="1">
      <alignment horizontal="left" vertical="center"/>
      <protection hidden="1"/>
    </xf>
    <xf numFmtId="0" fontId="29" fillId="0" borderId="90" xfId="0" applyFont="1" applyBorder="1" applyAlignment="1" applyProtection="1">
      <alignment horizontal="left" vertical="center"/>
      <protection hidden="1"/>
    </xf>
    <xf numFmtId="0" fontId="36" fillId="0" borderId="64" xfId="0" applyFont="1" applyBorder="1" applyAlignment="1" applyProtection="1">
      <alignment horizontal="center" vertical="center" wrapText="1"/>
      <protection hidden="1"/>
    </xf>
    <xf numFmtId="0" fontId="36" fillId="0" borderId="0" xfId="0" applyFont="1" applyBorder="1" applyAlignment="1" applyProtection="1">
      <alignment horizontal="center" vertical="center" wrapText="1"/>
      <protection hidden="1"/>
    </xf>
    <xf numFmtId="0" fontId="36" fillId="0" borderId="78" xfId="0" applyFont="1" applyBorder="1" applyAlignment="1" applyProtection="1">
      <alignment horizontal="center" vertical="center" wrapText="1"/>
      <protection hidden="1"/>
    </xf>
    <xf numFmtId="0" fontId="5" fillId="0" borderId="22" xfId="0" applyFont="1" applyBorder="1" applyAlignment="1" applyProtection="1">
      <alignment horizontal="center" vertical="center" wrapText="1"/>
      <protection hidden="1"/>
    </xf>
    <xf numFmtId="0" fontId="5" fillId="0" borderId="23"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0" fontId="10" fillId="0" borderId="3" xfId="0" applyFont="1" applyFill="1" applyBorder="1" applyAlignment="1" applyProtection="1">
      <alignment horizontal="center" vertical="center" wrapText="1"/>
      <protection hidden="1"/>
    </xf>
    <xf numFmtId="0" fontId="2" fillId="0" borderId="66" xfId="0" applyFont="1" applyBorder="1" applyAlignment="1" applyProtection="1">
      <alignment horizontal="left" vertical="center" wrapText="1"/>
      <protection hidden="1"/>
    </xf>
    <xf numFmtId="0" fontId="2" fillId="0" borderId="24" xfId="0" applyFont="1" applyBorder="1" applyAlignment="1" applyProtection="1">
      <alignment horizontal="left" vertical="center" wrapText="1"/>
      <protection hidden="1"/>
    </xf>
    <xf numFmtId="0" fontId="2" fillId="0" borderId="18" xfId="0" applyFont="1" applyBorder="1" applyAlignment="1" applyProtection="1">
      <alignment horizontal="left" vertical="center" wrapText="1"/>
      <protection hidden="1"/>
    </xf>
    <xf numFmtId="0" fontId="2" fillId="0" borderId="66" xfId="0" applyFont="1" applyFill="1" applyBorder="1" applyAlignment="1" applyProtection="1">
      <alignment horizontal="left" vertical="center" wrapText="1"/>
      <protection hidden="1"/>
    </xf>
    <xf numFmtId="0" fontId="2" fillId="0" borderId="24" xfId="0" applyFont="1" applyFill="1" applyBorder="1" applyAlignment="1" applyProtection="1">
      <alignment horizontal="left" vertical="center" wrapText="1"/>
      <protection hidden="1"/>
    </xf>
    <xf numFmtId="0" fontId="2" fillId="0" borderId="18" xfId="0" applyFont="1" applyFill="1" applyBorder="1" applyAlignment="1" applyProtection="1">
      <alignment horizontal="left" vertical="center" wrapText="1"/>
      <protection hidden="1"/>
    </xf>
    <xf numFmtId="0" fontId="7" fillId="0" borderId="3" xfId="0" applyFont="1" applyFill="1" applyBorder="1" applyAlignment="1" applyProtection="1">
      <alignment horizontal="center" vertical="top" wrapText="1"/>
      <protection hidden="1"/>
    </xf>
    <xf numFmtId="0" fontId="3" fillId="0" borderId="22"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16" fillId="0" borderId="22" xfId="0" applyFont="1" applyBorder="1" applyAlignment="1" applyProtection="1">
      <alignment horizontal="center" vertical="center" wrapText="1"/>
      <protection hidden="1"/>
    </xf>
    <xf numFmtId="0" fontId="16" fillId="0" borderId="23" xfId="0" applyFont="1" applyBorder="1" applyAlignment="1" applyProtection="1">
      <alignment horizontal="center" vertical="center" wrapText="1"/>
      <protection hidden="1"/>
    </xf>
    <xf numFmtId="0" fontId="16" fillId="0" borderId="16" xfId="0" applyFont="1" applyBorder="1" applyAlignment="1" applyProtection="1">
      <alignment horizontal="center" vertical="center" wrapText="1"/>
      <protection hidden="1"/>
    </xf>
    <xf numFmtId="0" fontId="34" fillId="0" borderId="66" xfId="0" applyFont="1" applyBorder="1" applyAlignment="1" applyProtection="1">
      <alignment horizontal="center" vertical="center"/>
      <protection hidden="1"/>
    </xf>
    <xf numFmtId="0" fontId="7" fillId="0" borderId="24" xfId="0"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0" fontId="27" fillId="0" borderId="85" xfId="0" applyFont="1" applyBorder="1" applyAlignment="1" applyProtection="1">
      <alignment horizontal="center" vertical="center" wrapText="1"/>
      <protection hidden="1"/>
    </xf>
    <xf numFmtId="0" fontId="27" fillId="0" borderId="86" xfId="0" applyFont="1" applyBorder="1" applyAlignment="1" applyProtection="1">
      <alignment horizontal="center" vertical="center" wrapText="1"/>
      <protection hidden="1"/>
    </xf>
    <xf numFmtId="0" fontId="7" fillId="0" borderId="77" xfId="0" applyFont="1" applyBorder="1" applyAlignment="1" applyProtection="1">
      <alignment horizontal="center" vertical="top"/>
      <protection hidden="1"/>
    </xf>
    <xf numFmtId="0" fontId="10" fillId="0" borderId="17" xfId="0" applyFont="1" applyBorder="1" applyAlignment="1" applyProtection="1">
      <alignment horizontal="left" vertical="center" wrapText="1"/>
      <protection hidden="1"/>
    </xf>
    <xf numFmtId="0" fontId="29" fillId="2" borderId="88" xfId="0" applyFont="1" applyFill="1" applyBorder="1" applyAlignment="1" applyProtection="1">
      <alignment horizontal="left" vertical="top" wrapText="1"/>
      <protection locked="0"/>
    </xf>
    <xf numFmtId="0" fontId="29" fillId="2" borderId="89" xfId="0" applyFont="1" applyFill="1" applyBorder="1" applyAlignment="1" applyProtection="1">
      <alignment horizontal="left" vertical="top" wrapText="1"/>
      <protection locked="0"/>
    </xf>
    <xf numFmtId="0" fontId="29" fillId="2" borderId="90" xfId="0" applyFont="1" applyFill="1" applyBorder="1" applyAlignment="1" applyProtection="1">
      <alignment horizontal="left" vertical="top" wrapText="1"/>
      <protection locked="0"/>
    </xf>
    <xf numFmtId="0" fontId="0" fillId="0" borderId="0" xfId="0" applyBorder="1" applyAlignment="1" applyProtection="1">
      <alignment horizontal="center"/>
      <protection hidden="1"/>
    </xf>
    <xf numFmtId="0" fontId="29" fillId="2" borderId="17" xfId="0" applyFont="1" applyFill="1" applyBorder="1" applyAlignment="1" applyProtection="1">
      <alignment horizontal="left" vertical="top" wrapText="1"/>
      <protection locked="0"/>
    </xf>
    <xf numFmtId="0" fontId="29" fillId="2" borderId="1" xfId="0" applyFont="1" applyFill="1" applyBorder="1" applyAlignment="1" applyProtection="1">
      <alignment horizontal="left" vertical="top"/>
      <protection locked="0"/>
    </xf>
    <xf numFmtId="0" fontId="29" fillId="2" borderId="87" xfId="0" applyFont="1" applyFill="1" applyBorder="1" applyAlignment="1" applyProtection="1">
      <alignment horizontal="left" vertical="top"/>
      <protection locked="0"/>
    </xf>
    <xf numFmtId="0" fontId="11" fillId="0" borderId="17" xfId="0" applyFont="1" applyBorder="1" applyAlignment="1" applyProtection="1">
      <alignment horizontal="left" vertical="center" wrapText="1"/>
      <protection hidden="1"/>
    </xf>
    <xf numFmtId="0" fontId="9" fillId="0" borderId="1" xfId="0" applyFont="1" applyBorder="1" applyAlignment="1" applyProtection="1">
      <alignment horizontal="left" vertical="center" wrapText="1"/>
      <protection hidden="1"/>
    </xf>
    <xf numFmtId="0" fontId="9" fillId="0" borderId="87" xfId="0" applyFont="1" applyBorder="1" applyAlignment="1" applyProtection="1">
      <alignment horizontal="left" vertical="center" wrapText="1"/>
      <protection hidden="1"/>
    </xf>
    <xf numFmtId="0" fontId="53" fillId="0" borderId="17" xfId="2" applyFont="1" applyBorder="1" applyAlignment="1" applyProtection="1">
      <alignment horizontal="left" vertical="center" wrapText="1"/>
      <protection hidden="1"/>
    </xf>
    <xf numFmtId="0" fontId="53" fillId="0" borderId="1" xfId="2" applyFont="1" applyBorder="1" applyAlignment="1" applyProtection="1">
      <alignment horizontal="left" vertical="center" wrapText="1"/>
      <protection hidden="1"/>
    </xf>
    <xf numFmtId="0" fontId="53" fillId="0" borderId="87" xfId="2" applyFont="1" applyBorder="1" applyAlignment="1" applyProtection="1">
      <alignment horizontal="left" vertical="center" wrapText="1"/>
      <protection hidden="1"/>
    </xf>
    <xf numFmtId="0" fontId="12" fillId="0" borderId="17" xfId="0" applyFont="1" applyBorder="1" applyAlignment="1" applyProtection="1">
      <alignment horizontal="left" vertical="center" wrapText="1"/>
      <protection hidden="1"/>
    </xf>
    <xf numFmtId="0" fontId="12" fillId="0" borderId="1" xfId="0" applyFont="1" applyBorder="1" applyAlignment="1" applyProtection="1">
      <alignment horizontal="left" vertical="center" wrapText="1"/>
      <protection hidden="1"/>
    </xf>
    <xf numFmtId="0" fontId="12" fillId="0" borderId="87" xfId="0" applyFont="1" applyBorder="1" applyAlignment="1" applyProtection="1">
      <alignment horizontal="left" vertical="center" wrapText="1"/>
      <protection hidden="1"/>
    </xf>
    <xf numFmtId="0" fontId="53" fillId="3" borderId="17" xfId="2" applyFont="1" applyFill="1" applyBorder="1" applyAlignment="1" applyProtection="1">
      <alignment horizontal="left" vertical="center" wrapText="1"/>
      <protection hidden="1"/>
    </xf>
    <xf numFmtId="0" fontId="53" fillId="3" borderId="1" xfId="2" applyFont="1" applyFill="1" applyBorder="1" applyAlignment="1" applyProtection="1">
      <alignment horizontal="left" vertical="center" wrapText="1"/>
      <protection hidden="1"/>
    </xf>
    <xf numFmtId="0" fontId="53" fillId="3" borderId="87" xfId="2" applyFont="1" applyFill="1" applyBorder="1" applyAlignment="1" applyProtection="1">
      <alignment horizontal="left" vertical="center" wrapText="1"/>
      <protection hidden="1"/>
    </xf>
    <xf numFmtId="0" fontId="43" fillId="0" borderId="66" xfId="0" applyFont="1" applyBorder="1" applyAlignment="1" applyProtection="1">
      <alignment horizontal="left" vertical="center" wrapText="1"/>
      <protection hidden="1"/>
    </xf>
    <xf numFmtId="0" fontId="43" fillId="0" borderId="24" xfId="0" applyFont="1" applyBorder="1" applyAlignment="1" applyProtection="1">
      <alignment horizontal="left" vertical="center" wrapText="1"/>
      <protection hidden="1"/>
    </xf>
    <xf numFmtId="0" fontId="43" fillId="0" borderId="18" xfId="0" applyFont="1" applyBorder="1" applyAlignment="1" applyProtection="1">
      <alignment horizontal="left" vertical="center" wrapText="1"/>
      <protection hidden="1"/>
    </xf>
    <xf numFmtId="0" fontId="53" fillId="0" borderId="106" xfId="2" applyFont="1" applyBorder="1" applyAlignment="1" applyProtection="1">
      <alignment horizontal="left" vertical="center" wrapText="1"/>
      <protection hidden="1"/>
    </xf>
    <xf numFmtId="0" fontId="53" fillId="0" borderId="107" xfId="2" applyFont="1" applyBorder="1" applyAlignment="1" applyProtection="1">
      <alignment horizontal="left" vertical="center" wrapText="1"/>
      <protection hidden="1"/>
    </xf>
    <xf numFmtId="0" fontId="53" fillId="0" borderId="108" xfId="2" applyFont="1" applyBorder="1" applyAlignment="1" applyProtection="1">
      <alignment horizontal="left" vertical="center" wrapText="1"/>
      <protection hidden="1"/>
    </xf>
    <xf numFmtId="0" fontId="53" fillId="0" borderId="109" xfId="2" applyFont="1" applyBorder="1" applyAlignment="1" applyProtection="1">
      <alignment horizontal="left" vertical="center" wrapText="1"/>
      <protection hidden="1"/>
    </xf>
    <xf numFmtId="0" fontId="53" fillId="0" borderId="110" xfId="2" applyFont="1" applyBorder="1" applyAlignment="1" applyProtection="1">
      <alignment horizontal="left" vertical="center" wrapText="1"/>
      <protection hidden="1"/>
    </xf>
    <xf numFmtId="0" fontId="53" fillId="0" borderId="111" xfId="2" applyFont="1" applyBorder="1" applyAlignment="1" applyProtection="1">
      <alignment horizontal="left" vertical="center" wrapText="1"/>
      <protection hidden="1"/>
    </xf>
    <xf numFmtId="0" fontId="3" fillId="0" borderId="25" xfId="0" applyFont="1" applyBorder="1" applyAlignment="1" applyProtection="1">
      <alignment horizontal="center"/>
      <protection hidden="1"/>
    </xf>
    <xf numFmtId="0" fontId="3" fillId="0" borderId="26" xfId="0" applyFont="1" applyBorder="1" applyAlignment="1" applyProtection="1">
      <alignment horizontal="center"/>
      <protection hidden="1"/>
    </xf>
    <xf numFmtId="0" fontId="3" fillId="0" borderId="27" xfId="0" applyFont="1" applyBorder="1" applyAlignment="1" applyProtection="1">
      <alignment horizontal="center"/>
      <protection hidden="1"/>
    </xf>
    <xf numFmtId="0" fontId="6" fillId="0" borderId="31"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6" fillId="0" borderId="32" xfId="0" applyFont="1" applyBorder="1" applyAlignment="1" applyProtection="1">
      <alignment horizontal="center" vertical="center"/>
      <protection hidden="1"/>
    </xf>
    <xf numFmtId="0" fontId="7" fillId="0" borderId="55" xfId="0" applyFont="1" applyBorder="1" applyAlignment="1" applyProtection="1">
      <alignment horizontal="left" vertical="center" wrapText="1"/>
      <protection hidden="1"/>
    </xf>
    <xf numFmtId="0" fontId="7" fillId="0" borderId="50" xfId="0" applyFont="1" applyBorder="1" applyAlignment="1" applyProtection="1">
      <alignment horizontal="left" vertical="center" wrapText="1"/>
      <protection hidden="1"/>
    </xf>
    <xf numFmtId="0" fontId="7" fillId="0" borderId="56" xfId="0" applyFont="1" applyBorder="1" applyAlignment="1" applyProtection="1">
      <alignment horizontal="left" vertical="center" wrapText="1"/>
      <protection hidden="1"/>
    </xf>
    <xf numFmtId="0" fontId="3" fillId="0" borderId="36" xfId="0" applyFont="1" applyBorder="1" applyAlignment="1" applyProtection="1">
      <alignment horizontal="center"/>
      <protection hidden="1"/>
    </xf>
    <xf numFmtId="0" fontId="3" fillId="0" borderId="38" xfId="0" applyFont="1" applyBorder="1" applyAlignment="1" applyProtection="1">
      <alignment horizontal="center"/>
      <protection hidden="1"/>
    </xf>
    <xf numFmtId="0" fontId="12" fillId="0" borderId="36" xfId="0" applyFont="1" applyBorder="1" applyAlignment="1" applyProtection="1">
      <alignment horizontal="center"/>
      <protection hidden="1"/>
    </xf>
    <xf numFmtId="0" fontId="12" fillId="0" borderId="38" xfId="0" applyFont="1" applyBorder="1" applyAlignment="1" applyProtection="1">
      <alignment horizontal="center"/>
      <protection hidden="1"/>
    </xf>
    <xf numFmtId="0" fontId="7" fillId="0" borderId="33" xfId="0" applyFont="1" applyBorder="1" applyAlignment="1" applyProtection="1">
      <alignment horizontal="left" vertical="center" wrapText="1"/>
      <protection hidden="1"/>
    </xf>
    <xf numFmtId="0" fontId="7" fillId="0" borderId="35" xfId="0" applyFont="1" applyBorder="1" applyAlignment="1" applyProtection="1">
      <alignment horizontal="left" vertical="center" wrapText="1"/>
      <protection hidden="1"/>
    </xf>
  </cellXfs>
  <cellStyles count="3">
    <cellStyle name="Currency" xfId="1" builtinId="4"/>
    <cellStyle name="Hyperlink" xfId="2" builtinId="8"/>
    <cellStyle name="Normal" xfId="0" builtinId="0"/>
  </cellStyles>
  <dxfs count="469">
    <dxf>
      <font>
        <color theme="0"/>
      </font>
    </dxf>
    <dxf>
      <font>
        <color theme="0"/>
      </font>
    </dxf>
    <dxf>
      <border>
        <left style="thin">
          <color auto="1"/>
        </left>
        <right style="thin">
          <color auto="1"/>
        </right>
        <top style="thin">
          <color auto="1"/>
        </top>
        <bottom style="thin">
          <color auto="1"/>
        </bottom>
        <vertical/>
        <horizontal/>
      </border>
    </dxf>
    <dxf>
      <font>
        <color theme="0"/>
      </font>
    </dxf>
    <dxf>
      <font>
        <color rgb="FFFF0000"/>
      </font>
    </dxf>
    <dxf>
      <font>
        <color rgb="FFFF0000"/>
      </font>
      <fill>
        <patternFill patternType="none">
          <bgColor auto="1"/>
        </patternFill>
      </fill>
    </dxf>
    <dxf>
      <font>
        <b/>
        <i val="0"/>
      </font>
      <border>
        <top style="thin">
          <color auto="1"/>
        </top>
      </border>
    </dxf>
    <dxf>
      <font>
        <color rgb="FFFF0000"/>
      </font>
    </dxf>
    <dxf>
      <fill>
        <patternFill>
          <bgColor rgb="FFFFFFCC"/>
        </patternFill>
      </fill>
    </dxf>
    <dxf>
      <font>
        <color theme="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font>
        <color theme="0"/>
      </font>
    </dxf>
    <dxf>
      <font>
        <color rgb="FFFF0000"/>
      </font>
    </dxf>
    <dxf>
      <font>
        <color rgb="FFFF0000"/>
      </font>
      <fill>
        <patternFill patternType="none">
          <bgColor auto="1"/>
        </patternFill>
      </fill>
    </dxf>
    <dxf>
      <font>
        <color rgb="FFFF0000"/>
      </font>
      <fill>
        <patternFill patternType="none">
          <bgColor auto="1"/>
        </patternFill>
      </fill>
    </dxf>
    <dxf>
      <font>
        <color rgb="FFFF0000"/>
      </font>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rgb="FFFF0000"/>
      </font>
    </dxf>
    <dxf>
      <font>
        <color rgb="FF9C5700"/>
      </font>
      <fill>
        <patternFill>
          <bgColor rgb="FFFFEB9C"/>
        </patternFill>
      </fill>
    </dxf>
    <dxf>
      <fill>
        <patternFill>
          <bgColor rgb="FFFFFFCC"/>
        </patternFill>
      </fill>
    </dxf>
    <dxf>
      <font>
        <color theme="0"/>
      </font>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font>
        <color theme="0"/>
      </font>
    </dxf>
    <dxf>
      <font>
        <color theme="0"/>
      </font>
    </dxf>
    <dxf>
      <font>
        <color rgb="FFFF0000"/>
      </font>
    </dxf>
    <dxf>
      <font>
        <color theme="0"/>
      </font>
    </dxf>
    <dxf>
      <border>
        <left style="thin">
          <color auto="1"/>
        </left>
        <right style="thin">
          <color auto="1"/>
        </right>
        <top style="thin">
          <color auto="1"/>
        </top>
        <bottom style="thin">
          <color auto="1"/>
        </bottom>
        <vertical/>
        <horizontal/>
      </border>
    </dxf>
    <dxf>
      <font>
        <color theme="0"/>
      </font>
    </dxf>
    <dxf>
      <font>
        <color rgb="FFFF0000"/>
      </font>
    </dxf>
    <dxf>
      <font>
        <color rgb="FFFF0000"/>
      </font>
      <fill>
        <patternFill patternType="none">
          <bgColor auto="1"/>
        </patternFill>
      </fill>
    </dxf>
    <dxf>
      <font>
        <b/>
        <i val="0"/>
      </font>
      <border>
        <top style="thin">
          <color auto="1"/>
        </top>
      </border>
    </dxf>
    <dxf>
      <font>
        <color rgb="FFFF0000"/>
      </font>
    </dxf>
    <dxf>
      <font>
        <color rgb="FFFF0000"/>
      </font>
    </dxf>
    <dxf>
      <fill>
        <patternFill>
          <bgColor rgb="FFFFFFCC"/>
        </patternFill>
      </fill>
    </dxf>
    <dxf>
      <font>
        <color theme="0"/>
      </font>
    </dxf>
    <dxf>
      <border>
        <left style="thin">
          <color auto="1"/>
        </left>
        <right style="thin">
          <color auto="1"/>
        </right>
        <top style="thin">
          <color auto="1"/>
        </top>
        <bottom style="thin">
          <color auto="1"/>
        </bottom>
        <vertical/>
        <horizontal/>
      </border>
    </dxf>
    <dxf>
      <font>
        <color theme="0"/>
      </font>
    </dxf>
    <dxf>
      <font>
        <color theme="0"/>
      </font>
    </dxf>
    <dxf>
      <border>
        <left style="thin">
          <color auto="1"/>
        </left>
        <right style="thin">
          <color auto="1"/>
        </right>
        <top style="thin">
          <color auto="1"/>
        </top>
        <bottom style="thin">
          <color auto="1"/>
        </bottom>
        <vertical/>
        <horizontal/>
      </border>
    </dxf>
    <dxf>
      <font>
        <color theme="0"/>
      </font>
    </dxf>
    <dxf>
      <font>
        <color rgb="FFFF0000"/>
      </font>
    </dxf>
    <dxf>
      <font>
        <color rgb="FFFF0000"/>
      </font>
      <fill>
        <patternFill patternType="none">
          <bgColor auto="1"/>
        </patternFill>
      </fill>
    </dxf>
    <dxf>
      <font>
        <b/>
        <i val="0"/>
      </font>
      <border>
        <top style="thin">
          <color auto="1"/>
        </top>
      </border>
    </dxf>
    <dxf>
      <font>
        <color rgb="FFFF0000"/>
      </font>
    </dxf>
    <dxf>
      <fill>
        <patternFill>
          <bgColor rgb="FFFFFFCC"/>
        </patternFill>
      </fill>
    </dxf>
    <dxf>
      <font>
        <color theme="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font>
        <color theme="0"/>
      </font>
    </dxf>
    <dxf>
      <font>
        <color rgb="FFFF0000"/>
      </font>
    </dxf>
    <dxf>
      <font>
        <color rgb="FFFF0000"/>
      </font>
      <fill>
        <patternFill patternType="none">
          <bgColor auto="1"/>
        </patternFill>
      </fill>
    </dxf>
    <dxf>
      <font>
        <color rgb="FFFF0000"/>
      </font>
      <fill>
        <patternFill patternType="none">
          <bgColor auto="1"/>
        </patternFill>
      </fill>
    </dxf>
    <dxf>
      <font>
        <color rgb="FFFF0000"/>
      </font>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rgb="FFFF0000"/>
      </font>
    </dxf>
    <dxf>
      <font>
        <color rgb="FF9C5700"/>
      </font>
      <fill>
        <patternFill>
          <bgColor rgb="FFFFEB9C"/>
        </patternFill>
      </fill>
    </dxf>
    <dxf>
      <fill>
        <patternFill>
          <bgColor rgb="FFFFFFCC"/>
        </patternFill>
      </fill>
    </dxf>
    <dxf>
      <font>
        <color theme="0"/>
      </font>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font>
        <color theme="0"/>
      </font>
    </dxf>
    <dxf>
      <font>
        <color theme="0"/>
      </font>
    </dxf>
    <dxf>
      <font>
        <color rgb="FFFF0000"/>
      </font>
    </dxf>
    <dxf>
      <font>
        <color theme="0"/>
      </font>
    </dxf>
    <dxf>
      <border>
        <left style="thin">
          <color auto="1"/>
        </left>
        <right style="thin">
          <color auto="1"/>
        </right>
        <top style="thin">
          <color auto="1"/>
        </top>
        <bottom style="thin">
          <color auto="1"/>
        </bottom>
        <vertical/>
        <horizontal/>
      </border>
    </dxf>
    <dxf>
      <font>
        <color theme="0"/>
      </font>
    </dxf>
    <dxf>
      <font>
        <color rgb="FFFF0000"/>
      </font>
    </dxf>
    <dxf>
      <font>
        <color rgb="FFFF0000"/>
      </font>
      <fill>
        <patternFill patternType="none">
          <bgColor auto="1"/>
        </patternFill>
      </fill>
    </dxf>
    <dxf>
      <font>
        <b/>
        <i val="0"/>
      </font>
      <border>
        <top style="thin">
          <color auto="1"/>
        </top>
      </border>
    </dxf>
    <dxf>
      <font>
        <color rgb="FFFF0000"/>
      </font>
    </dxf>
    <dxf>
      <font>
        <color rgb="FFFF0000"/>
      </font>
    </dxf>
    <dxf>
      <fill>
        <patternFill>
          <bgColor rgb="FFFFFFCC"/>
        </patternFill>
      </fill>
    </dxf>
    <dxf>
      <font>
        <color theme="0"/>
      </font>
    </dxf>
    <dxf>
      <border>
        <left style="thin">
          <color auto="1"/>
        </left>
        <right style="thin">
          <color auto="1"/>
        </right>
        <top style="thin">
          <color auto="1"/>
        </top>
        <bottom style="thin">
          <color auto="1"/>
        </bottom>
        <vertical/>
        <horizontal/>
      </border>
    </dxf>
    <dxf>
      <font>
        <color theme="0"/>
      </font>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rgb="FFFF0000"/>
      </font>
      <fill>
        <patternFill patternType="none">
          <bgColor auto="1"/>
        </patternFill>
      </fill>
    </dxf>
    <dxf>
      <font>
        <color theme="0"/>
      </font>
    </dxf>
    <dxf>
      <font>
        <color rgb="FFFF0000"/>
      </font>
    </dxf>
    <dxf>
      <font>
        <color rgb="FFFF0000"/>
      </font>
      <fill>
        <patternFill patternType="none">
          <bgColor auto="1"/>
        </patternFill>
      </fill>
    </dxf>
    <dxf>
      <font>
        <color theme="0"/>
      </font>
    </dxf>
    <dxf>
      <font>
        <color rgb="FFFF0000"/>
      </font>
    </dxf>
    <dxf>
      <font>
        <b/>
        <i val="0"/>
      </font>
      <border>
        <top style="thin">
          <color auto="1"/>
        </top>
      </border>
    </dxf>
    <dxf>
      <font>
        <color rgb="FFFF0000"/>
      </font>
    </dxf>
    <dxf>
      <fill>
        <patternFill>
          <bgColor rgb="FFFFFFCC"/>
        </patternFill>
      </fill>
    </dxf>
    <dxf>
      <font>
        <color theme="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font>
        <color theme="0"/>
      </font>
    </dxf>
    <dxf>
      <font>
        <color rgb="FFFF0000"/>
      </font>
    </dxf>
    <dxf>
      <font>
        <color rgb="FFFF0000"/>
      </font>
      <fill>
        <patternFill patternType="none">
          <bgColor auto="1"/>
        </patternFill>
      </fill>
    </dxf>
    <dxf>
      <font>
        <color rgb="FFFF0000"/>
      </font>
      <fill>
        <patternFill patternType="none">
          <bgColor auto="1"/>
        </patternFill>
      </fill>
    </dxf>
    <dxf>
      <font>
        <color rgb="FFFF0000"/>
      </font>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rgb="FFFF0000"/>
      </font>
    </dxf>
    <dxf>
      <font>
        <color rgb="FF9C5700"/>
      </font>
      <fill>
        <patternFill>
          <bgColor rgb="FFFFEB9C"/>
        </patternFill>
      </fill>
    </dxf>
    <dxf>
      <fill>
        <patternFill>
          <bgColor rgb="FFFFFFCC"/>
        </patternFill>
      </fill>
    </dxf>
    <dxf>
      <font>
        <color theme="0"/>
      </font>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font>
        <color theme="0"/>
      </font>
    </dxf>
    <dxf>
      <font>
        <color theme="0"/>
      </font>
    </dxf>
    <dxf>
      <font>
        <color rgb="FFFF0000"/>
      </font>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rgb="FFFF0000"/>
      </font>
      <fill>
        <patternFill patternType="none">
          <bgColor auto="1"/>
        </patternFill>
      </fill>
    </dxf>
    <dxf>
      <font>
        <color theme="0"/>
      </font>
    </dxf>
    <dxf>
      <font>
        <color rgb="FFFF0000"/>
      </font>
    </dxf>
    <dxf>
      <font>
        <color rgb="FFFF0000"/>
      </font>
      <fill>
        <patternFill patternType="none">
          <bgColor auto="1"/>
        </patternFill>
      </fill>
    </dxf>
    <dxf>
      <font>
        <color theme="0"/>
      </font>
    </dxf>
    <dxf>
      <font>
        <color rgb="FFFF0000"/>
      </font>
    </dxf>
    <dxf>
      <font>
        <color rgb="FFFF0000"/>
      </font>
      <fill>
        <patternFill patternType="none">
          <bgColor auto="1"/>
        </patternFill>
      </fill>
    </dxf>
    <dxf>
      <font>
        <b/>
        <i val="0"/>
      </font>
      <border>
        <top style="thin">
          <color auto="1"/>
        </top>
      </border>
    </dxf>
    <dxf>
      <font>
        <color rgb="FFFF0000"/>
      </font>
    </dxf>
    <dxf>
      <font>
        <color rgb="FFFF0000"/>
      </font>
    </dxf>
    <dxf>
      <fill>
        <patternFill>
          <bgColor rgb="FFFFFFCC"/>
        </patternFill>
      </fill>
    </dxf>
    <dxf>
      <font>
        <color theme="0"/>
      </font>
    </dxf>
    <dxf>
      <border>
        <left style="thin">
          <color auto="1"/>
        </left>
        <right style="thin">
          <color auto="1"/>
        </right>
        <top style="thin">
          <color auto="1"/>
        </top>
        <bottom style="thin">
          <color auto="1"/>
        </bottom>
        <vertical/>
        <horizontal/>
      </border>
    </dxf>
    <dxf>
      <font>
        <color theme="0"/>
      </font>
    </dxf>
    <dxf>
      <font>
        <color theme="0"/>
      </font>
    </dxf>
    <dxf>
      <border>
        <left style="thin">
          <color auto="1"/>
        </left>
        <right style="thin">
          <color auto="1"/>
        </right>
        <top style="thin">
          <color auto="1"/>
        </top>
        <bottom style="thin">
          <color auto="1"/>
        </bottom>
        <vertical/>
        <horizontal/>
      </border>
    </dxf>
    <dxf>
      <font>
        <color theme="0"/>
      </font>
    </dxf>
    <dxf>
      <font>
        <color rgb="FFFF0000"/>
      </font>
    </dxf>
    <dxf>
      <font>
        <color rgb="FFFF0000"/>
      </font>
      <fill>
        <patternFill patternType="none">
          <bgColor auto="1"/>
        </patternFill>
      </fill>
    </dxf>
    <dxf>
      <font>
        <b/>
        <i val="0"/>
      </font>
      <border>
        <top style="thin">
          <color auto="1"/>
        </top>
      </border>
    </dxf>
    <dxf>
      <font>
        <color rgb="FFFF0000"/>
      </font>
    </dxf>
    <dxf>
      <fill>
        <patternFill>
          <bgColor rgb="FFFFFFCC"/>
        </patternFill>
      </fill>
    </dxf>
    <dxf>
      <font>
        <color theme="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font>
        <color theme="0"/>
      </font>
    </dxf>
    <dxf>
      <font>
        <color rgb="FFFF0000"/>
      </font>
    </dxf>
    <dxf>
      <font>
        <color rgb="FFFF0000"/>
      </font>
      <fill>
        <patternFill patternType="none">
          <bgColor auto="1"/>
        </patternFill>
      </fill>
    </dxf>
    <dxf>
      <font>
        <color rgb="FFFF0000"/>
      </font>
      <fill>
        <patternFill patternType="none">
          <bgColor auto="1"/>
        </patternFill>
      </fill>
    </dxf>
    <dxf>
      <font>
        <color rgb="FFFF0000"/>
      </font>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rgb="FFFF0000"/>
      </font>
    </dxf>
    <dxf>
      <font>
        <color rgb="FF9C5700"/>
      </font>
      <fill>
        <patternFill>
          <bgColor rgb="FFFFEB9C"/>
        </patternFill>
      </fill>
    </dxf>
    <dxf>
      <fill>
        <patternFill>
          <bgColor rgb="FFFFFFCC"/>
        </patternFill>
      </fill>
    </dxf>
    <dxf>
      <font>
        <color theme="0"/>
      </font>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font>
        <color theme="0"/>
      </font>
    </dxf>
    <dxf>
      <font>
        <color theme="0"/>
      </font>
    </dxf>
    <dxf>
      <font>
        <color rgb="FFFF0000"/>
      </font>
    </dxf>
    <dxf>
      <font>
        <color theme="0"/>
      </font>
    </dxf>
    <dxf>
      <border>
        <left style="thin">
          <color auto="1"/>
        </left>
        <right style="thin">
          <color auto="1"/>
        </right>
        <top style="thin">
          <color auto="1"/>
        </top>
        <bottom style="thin">
          <color auto="1"/>
        </bottom>
        <vertical/>
        <horizontal/>
      </border>
    </dxf>
    <dxf>
      <font>
        <color theme="0"/>
      </font>
    </dxf>
    <dxf>
      <font>
        <color rgb="FFFF0000"/>
      </font>
    </dxf>
    <dxf>
      <font>
        <color rgb="FFFF0000"/>
      </font>
      <fill>
        <patternFill patternType="none">
          <bgColor auto="1"/>
        </patternFill>
      </fill>
    </dxf>
    <dxf>
      <font>
        <b/>
        <i val="0"/>
      </font>
      <border>
        <top style="thin">
          <color auto="1"/>
        </top>
      </border>
    </dxf>
    <dxf>
      <font>
        <color rgb="FFFF0000"/>
      </font>
    </dxf>
    <dxf>
      <font>
        <color rgb="FFFF0000"/>
      </font>
    </dxf>
    <dxf>
      <fill>
        <patternFill>
          <bgColor rgb="FFFFFFCC"/>
        </patternFill>
      </fill>
    </dxf>
    <dxf>
      <font>
        <color theme="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font>
        <color rgb="FFFF0000"/>
      </font>
    </dxf>
    <dxf>
      <font>
        <color rgb="FFFF0000"/>
      </font>
      <fill>
        <patternFill patternType="none">
          <bgColor auto="1"/>
        </patternFill>
      </fill>
    </dxf>
    <dxf>
      <font>
        <color rgb="FFFF0000"/>
      </font>
    </dxf>
    <dxf>
      <font>
        <color rgb="FFFF0000"/>
      </font>
      <fill>
        <patternFill patternType="none">
          <bgColor auto="1"/>
        </patternFill>
      </fill>
    </dxf>
    <dxf>
      <font>
        <b/>
        <i val="0"/>
      </font>
      <border>
        <top style="thin">
          <color auto="1"/>
        </top>
      </border>
    </dxf>
    <dxf>
      <font>
        <color rgb="FFFF0000"/>
      </font>
    </dxf>
    <dxf>
      <font>
        <color rgb="FFFF0000"/>
      </font>
    </dxf>
    <dxf>
      <fill>
        <patternFill>
          <bgColor rgb="FFFFFFCC"/>
        </patternFill>
      </fill>
    </dxf>
    <dxf>
      <font>
        <color theme="0"/>
      </font>
    </dxf>
    <dxf>
      <border>
        <left style="thin">
          <color auto="1"/>
        </left>
        <right style="thin">
          <color auto="1"/>
        </right>
        <top style="thin">
          <color auto="1"/>
        </top>
        <bottom style="thin">
          <color auto="1"/>
        </bottom>
        <vertical/>
        <horizontal/>
      </border>
    </dxf>
    <dxf>
      <font>
        <color theme="0"/>
      </font>
    </dxf>
    <dxf>
      <font>
        <color rgb="FFFF0000"/>
      </font>
    </dxf>
    <dxf>
      <font>
        <color rgb="FFFF0000"/>
      </font>
      <fill>
        <patternFill patternType="none">
          <bgColor auto="1"/>
        </patternFill>
      </fill>
    </dxf>
    <dxf>
      <font>
        <color rgb="FFFF0000"/>
      </font>
      <fill>
        <patternFill patternType="none">
          <bgColor auto="1"/>
        </patternFill>
      </fill>
    </dxf>
    <dxf>
      <font>
        <color rgb="FFFF0000"/>
      </font>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rgb="FFFF0000"/>
      </font>
    </dxf>
    <dxf>
      <font>
        <color rgb="FF9C5700"/>
      </font>
      <fill>
        <patternFill>
          <bgColor rgb="FFFFEB9C"/>
        </patternFill>
      </fill>
    </dxf>
    <dxf>
      <fill>
        <patternFill>
          <bgColor rgb="FFFFFFCC"/>
        </patternFill>
      </fill>
    </dxf>
    <dxf>
      <font>
        <color theme="0"/>
      </font>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font>
        <color rgb="FFFF0000"/>
      </font>
    </dxf>
    <dxf>
      <font>
        <color rgb="FFFF0000"/>
      </font>
      <fill>
        <patternFill patternType="none">
          <bgColor auto="1"/>
        </patternFill>
      </fill>
    </dxf>
    <dxf>
      <font>
        <color rgb="FFFF0000"/>
      </font>
    </dxf>
    <dxf>
      <font>
        <color rgb="FFFF0000"/>
      </font>
      <fill>
        <patternFill patternType="none">
          <bgColor auto="1"/>
        </patternFill>
      </fill>
    </dxf>
    <dxf>
      <font>
        <b/>
        <i val="0"/>
      </font>
      <border>
        <top style="thin">
          <color auto="1"/>
        </top>
      </border>
    </dxf>
    <dxf>
      <font>
        <color rgb="FFFF0000"/>
      </font>
    </dxf>
    <dxf>
      <font>
        <color rgb="FFFF0000"/>
      </font>
    </dxf>
    <dxf>
      <fill>
        <patternFill>
          <bgColor rgb="FFFFFFCC"/>
        </patternFill>
      </fill>
    </dxf>
    <dxf>
      <font>
        <color theme="0"/>
      </font>
    </dxf>
    <dxf>
      <border>
        <left style="thin">
          <color auto="1"/>
        </left>
        <right style="thin">
          <color auto="1"/>
        </right>
        <top style="thin">
          <color auto="1"/>
        </top>
        <bottom style="thin">
          <color auto="1"/>
        </bottom>
        <vertical/>
        <horizontal/>
      </border>
    </dxf>
    <dxf>
      <font>
        <color theme="0"/>
      </font>
    </dxf>
    <dxf>
      <font>
        <color rgb="FFFF0000"/>
      </font>
    </dxf>
    <dxf>
      <font>
        <color rgb="FFFF0000"/>
      </font>
      <fill>
        <patternFill patternType="none">
          <bgColor auto="1"/>
        </patternFill>
      </fill>
    </dxf>
    <dxf>
      <font>
        <color rgb="FFFF0000"/>
      </font>
      <fill>
        <patternFill patternType="none">
          <bgColor auto="1"/>
        </patternFill>
      </fill>
    </dxf>
    <dxf>
      <font>
        <color rgb="FFFF0000"/>
      </font>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rgb="FFFF0000"/>
      </font>
    </dxf>
    <dxf>
      <font>
        <color rgb="FF9C5700"/>
      </font>
      <fill>
        <patternFill>
          <bgColor rgb="FFFFEB9C"/>
        </patternFill>
      </fill>
    </dxf>
    <dxf>
      <fill>
        <patternFill>
          <bgColor rgb="FFFFFFCC"/>
        </patternFill>
      </fill>
    </dxf>
    <dxf>
      <font>
        <color theme="0"/>
      </font>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font>
        <color theme="0"/>
      </font>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rgb="FFFF0000"/>
      </font>
    </dxf>
    <dxf>
      <fill>
        <patternFill>
          <bgColor rgb="FFFFFFCC"/>
        </patternFill>
      </fill>
    </dxf>
    <dxf>
      <font>
        <color theme="0"/>
      </font>
    </dxf>
    <dxf>
      <border>
        <left style="thin">
          <color auto="1"/>
        </left>
        <right style="thin">
          <color auto="1"/>
        </right>
        <top style="thin">
          <color auto="1"/>
        </top>
        <bottom style="thin">
          <color auto="1"/>
        </bottom>
        <vertical/>
        <horizontal/>
      </border>
    </dxf>
    <dxf>
      <font>
        <color theme="0"/>
      </font>
    </dxf>
    <dxf>
      <font>
        <color rgb="FFFF0000"/>
      </font>
    </dxf>
    <dxf>
      <font>
        <color rgb="FFFF0000"/>
      </font>
      <fill>
        <patternFill patternType="none">
          <bgColor auto="1"/>
        </patternFill>
      </fill>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font>
        <color theme="0"/>
      </font>
    </dxf>
    <dxf>
      <font>
        <color rgb="FFFF0000"/>
      </font>
    </dxf>
    <dxf>
      <font>
        <color theme="0"/>
      </font>
    </dxf>
    <dxf>
      <border>
        <left style="thin">
          <color auto="1"/>
        </left>
        <right style="thin">
          <color auto="1"/>
        </right>
        <top style="thin">
          <color auto="1"/>
        </top>
        <bottom style="thin">
          <color auto="1"/>
        </bottom>
        <vertical/>
        <horizontal/>
      </border>
    </dxf>
    <dxf>
      <font>
        <color rgb="FFFF0000"/>
      </font>
      <fill>
        <patternFill patternType="none">
          <bgColor auto="1"/>
        </patternFill>
      </fill>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font>
        <b/>
        <i val="0"/>
      </font>
      <border>
        <top style="thin">
          <color auto="1"/>
        </top>
      </border>
    </dxf>
    <dxf>
      <font>
        <color rgb="FFFF0000"/>
      </font>
    </dxf>
    <dxf>
      <font>
        <color rgb="FFFF0000"/>
      </font>
    </dxf>
    <dxf>
      <fill>
        <patternFill>
          <bgColor rgb="FFFFFFCC"/>
        </patternFill>
      </fill>
    </dxf>
    <dxf>
      <font>
        <color theme="0"/>
      </font>
    </dxf>
    <dxf>
      <border>
        <left style="thin">
          <color auto="1"/>
        </left>
        <right style="thin">
          <color auto="1"/>
        </right>
        <top style="thin">
          <color auto="1"/>
        </top>
        <bottom style="thin">
          <color auto="1"/>
        </bottom>
        <vertical/>
        <horizontal/>
      </border>
    </dxf>
    <dxf>
      <font>
        <color theme="0"/>
      </font>
    </dxf>
    <dxf>
      <font>
        <color rgb="FFFF0000"/>
      </font>
    </dxf>
    <dxf>
      <font>
        <color rgb="FFFF0000"/>
      </font>
      <fill>
        <patternFill patternType="none">
          <bgColor auto="1"/>
        </patternFill>
      </fill>
    </dxf>
    <dxf>
      <font>
        <color rgb="FFFF0000"/>
      </font>
      <fill>
        <patternFill patternType="none">
          <bgColor auto="1"/>
        </patternFill>
      </fill>
    </dxf>
    <dxf>
      <font>
        <color rgb="FFFF0000"/>
      </font>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rgb="FFFF0000"/>
      </font>
    </dxf>
    <dxf>
      <font>
        <color rgb="FF9C5700"/>
      </font>
      <fill>
        <patternFill>
          <bgColor rgb="FFFFEB9C"/>
        </patternFill>
      </fill>
    </dxf>
    <dxf>
      <fill>
        <patternFill>
          <bgColor rgb="FFFFFFCC"/>
        </patternFill>
      </fill>
    </dxf>
    <dxf>
      <font>
        <color theme="0"/>
      </font>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font>
        <color rgb="FFFF0000"/>
      </font>
      <fill>
        <patternFill patternType="none">
          <bgColor auto="1"/>
        </patternFill>
      </fill>
    </dxf>
    <dxf>
      <font>
        <color rgb="FFFF0000"/>
      </font>
      <fill>
        <patternFill patternType="none">
          <bgColor auto="1"/>
        </patternFill>
      </fill>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168275</xdr:colOff>
      <xdr:row>4</xdr:row>
      <xdr:rowOff>307975</xdr:rowOff>
    </xdr:from>
    <xdr:to>
      <xdr:col>0</xdr:col>
      <xdr:colOff>1397000</xdr:colOff>
      <xdr:row>4</xdr:row>
      <xdr:rowOff>1593850</xdr:rowOff>
    </xdr:to>
    <xdr:pic>
      <xdr:nvPicPr>
        <xdr:cNvPr id="6" name="Picture 7" descr="Housing and Community Development logo">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275" y="2965450"/>
          <a:ext cx="1228725" cy="1285875"/>
        </a:xfrm>
        <a:prstGeom prst="rect">
          <a:avLst/>
        </a:prstGeom>
        <a:noFill/>
        <a:ln>
          <a:noFill/>
        </a:ln>
      </xdr:spPr>
    </xdr:pic>
    <xdr:clientData/>
  </xdr:twoCellAnchor>
  <xdr:twoCellAnchor editAs="oneCell">
    <xdr:from>
      <xdr:col>0</xdr:col>
      <xdr:colOff>1495425</xdr:colOff>
      <xdr:row>4</xdr:row>
      <xdr:rowOff>403225</xdr:rowOff>
    </xdr:from>
    <xdr:to>
      <xdr:col>0</xdr:col>
      <xdr:colOff>2602442</xdr:colOff>
      <xdr:row>4</xdr:row>
      <xdr:rowOff>1574800</xdr:rowOff>
    </xdr:to>
    <xdr:pic>
      <xdr:nvPicPr>
        <xdr:cNvPr id="14" name="Picture 8" descr="Office of Planning and Research logo">
          <a:extLst>
            <a:ext uri="{FF2B5EF4-FFF2-40B4-BE49-F238E27FC236}">
              <a16:creationId xmlns:a16="http://schemas.microsoft.com/office/drawing/2014/main" id="{00000000-0008-0000-0000-00000E000000}"/>
            </a:ext>
            <a:ext uri="{147F2762-F138-4A5C-976F-8EAC2B608ADB}">
              <a16:predDERef xmlns:a16="http://schemas.microsoft.com/office/drawing/2014/main" pred="{F340699B-5810-4501-9784-9748D849322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95425" y="3060700"/>
          <a:ext cx="1107017" cy="1171575"/>
        </a:xfrm>
        <a:prstGeom prst="rect">
          <a:avLst/>
        </a:prstGeom>
        <a:noFill/>
        <a:ln>
          <a:noFill/>
        </a:ln>
      </xdr:spPr>
    </xdr:pic>
    <xdr:clientData/>
  </xdr:twoCellAnchor>
  <xdr:twoCellAnchor editAs="oneCell">
    <xdr:from>
      <xdr:col>0</xdr:col>
      <xdr:colOff>2603500</xdr:colOff>
      <xdr:row>4</xdr:row>
      <xdr:rowOff>428625</xdr:rowOff>
    </xdr:from>
    <xdr:to>
      <xdr:col>0</xdr:col>
      <xdr:colOff>4956175</xdr:colOff>
      <xdr:row>4</xdr:row>
      <xdr:rowOff>1562100</xdr:rowOff>
    </xdr:to>
    <xdr:pic>
      <xdr:nvPicPr>
        <xdr:cNvPr id="12" name="Picture 9" descr="California Strategic Growth Council logo">
          <a:extLst>
            <a:ext uri="{FF2B5EF4-FFF2-40B4-BE49-F238E27FC236}">
              <a16:creationId xmlns:a16="http://schemas.microsoft.com/office/drawing/2014/main" id="{00000000-0008-0000-0000-00000C000000}"/>
            </a:ext>
            <a:ext uri="{147F2762-F138-4A5C-976F-8EAC2B608ADB}">
              <a16:predDERef xmlns:a16="http://schemas.microsoft.com/office/drawing/2014/main" pred="{70AD05CB-5DA6-4C05-8C1D-986EAC7E9FF7}"/>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03500" y="3086100"/>
          <a:ext cx="2352675" cy="1133475"/>
        </a:xfrm>
        <a:prstGeom prst="rect">
          <a:avLst/>
        </a:prstGeom>
        <a:noFill/>
        <a:ln>
          <a:noFill/>
        </a:ln>
      </xdr:spPr>
    </xdr:pic>
    <xdr:clientData/>
  </xdr:twoCellAnchor>
  <xdr:twoCellAnchor editAs="oneCell">
    <xdr:from>
      <xdr:col>0</xdr:col>
      <xdr:colOff>4848225</xdr:colOff>
      <xdr:row>4</xdr:row>
      <xdr:rowOff>447675</xdr:rowOff>
    </xdr:from>
    <xdr:to>
      <xdr:col>0</xdr:col>
      <xdr:colOff>6296025</xdr:colOff>
      <xdr:row>4</xdr:row>
      <xdr:rowOff>1533525</xdr:rowOff>
    </xdr:to>
    <xdr:pic>
      <xdr:nvPicPr>
        <xdr:cNvPr id="13" name="Picture 10" descr="California Air Resources Board logo">
          <a:extLst>
            <a:ext uri="{FF2B5EF4-FFF2-40B4-BE49-F238E27FC236}">
              <a16:creationId xmlns:a16="http://schemas.microsoft.com/office/drawing/2014/main" id="{00000000-0008-0000-0000-00000D000000}"/>
            </a:ext>
            <a:ext uri="{147F2762-F138-4A5C-976F-8EAC2B608ADB}">
              <a16:predDERef xmlns:a16="http://schemas.microsoft.com/office/drawing/2014/main" pred="{EEF631DE-3462-428B-9EA7-F5D0300C8F36}"/>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48225" y="3105150"/>
          <a:ext cx="1447800" cy="1085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6</xdr:row>
          <xdr:rowOff>152400</xdr:rowOff>
        </xdr:from>
        <xdr:to>
          <xdr:col>1</xdr:col>
          <xdr:colOff>381000</xdr:colOff>
          <xdr:row>6</xdr:row>
          <xdr:rowOff>361950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xdr:row>
          <xdr:rowOff>152400</xdr:rowOff>
        </xdr:from>
        <xdr:to>
          <xdr:col>1</xdr:col>
          <xdr:colOff>381000</xdr:colOff>
          <xdr:row>7</xdr:row>
          <xdr:rowOff>361950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xdr:row>
          <xdr:rowOff>152400</xdr:rowOff>
        </xdr:from>
        <xdr:to>
          <xdr:col>1</xdr:col>
          <xdr:colOff>381000</xdr:colOff>
          <xdr:row>8</xdr:row>
          <xdr:rowOff>361950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152400</xdr:rowOff>
        </xdr:from>
        <xdr:to>
          <xdr:col>1</xdr:col>
          <xdr:colOff>381000</xdr:colOff>
          <xdr:row>9</xdr:row>
          <xdr:rowOff>361950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152400</xdr:rowOff>
        </xdr:from>
        <xdr:to>
          <xdr:col>1</xdr:col>
          <xdr:colOff>381000</xdr:colOff>
          <xdr:row>10</xdr:row>
          <xdr:rowOff>361950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4</xdr:row>
          <xdr:rowOff>57150</xdr:rowOff>
        </xdr:from>
        <xdr:to>
          <xdr:col>10</xdr:col>
          <xdr:colOff>355600</xdr:colOff>
          <xdr:row>4</xdr:row>
          <xdr:rowOff>393700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4</xdr:row>
          <xdr:rowOff>69850</xdr:rowOff>
        </xdr:from>
        <xdr:to>
          <xdr:col>4</xdr:col>
          <xdr:colOff>342900</xdr:colOff>
          <xdr:row>4</xdr:row>
          <xdr:rowOff>393700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11</xdr:row>
          <xdr:rowOff>152400</xdr:rowOff>
        </xdr:from>
        <xdr:to>
          <xdr:col>10</xdr:col>
          <xdr:colOff>336550</xdr:colOff>
          <xdr:row>11</xdr:row>
          <xdr:rowOff>488950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11</xdr:row>
          <xdr:rowOff>152400</xdr:rowOff>
        </xdr:from>
        <xdr:to>
          <xdr:col>4</xdr:col>
          <xdr:colOff>336550</xdr:colOff>
          <xdr:row>11</xdr:row>
          <xdr:rowOff>488950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336550</xdr:colOff>
          <xdr:row>5</xdr:row>
          <xdr:rowOff>133350</xdr:rowOff>
        </xdr:from>
        <xdr:to>
          <xdr:col>2</xdr:col>
          <xdr:colOff>387350</xdr:colOff>
          <xdr:row>5</xdr:row>
          <xdr:rowOff>508000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336550</xdr:colOff>
          <xdr:row>6</xdr:row>
          <xdr:rowOff>133350</xdr:rowOff>
        </xdr:from>
        <xdr:to>
          <xdr:col>2</xdr:col>
          <xdr:colOff>387350</xdr:colOff>
          <xdr:row>6</xdr:row>
          <xdr:rowOff>508000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336550</xdr:colOff>
          <xdr:row>7</xdr:row>
          <xdr:rowOff>133350</xdr:rowOff>
        </xdr:from>
        <xdr:to>
          <xdr:col>2</xdr:col>
          <xdr:colOff>387350</xdr:colOff>
          <xdr:row>7</xdr:row>
          <xdr:rowOff>508000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4</xdr:row>
          <xdr:rowOff>171450</xdr:rowOff>
        </xdr:from>
        <xdr:to>
          <xdr:col>1</xdr:col>
          <xdr:colOff>361950</xdr:colOff>
          <xdr:row>6</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xdr:row>
          <xdr:rowOff>171450</xdr:rowOff>
        </xdr:from>
        <xdr:to>
          <xdr:col>1</xdr:col>
          <xdr:colOff>361950</xdr:colOff>
          <xdr:row>7</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xdr:row>
          <xdr:rowOff>171450</xdr:rowOff>
        </xdr:from>
        <xdr:to>
          <xdr:col>1</xdr:col>
          <xdr:colOff>361950</xdr:colOff>
          <xdr:row>8</xdr:row>
          <xdr:rowOff>19050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7</xdr:row>
          <xdr:rowOff>171450</xdr:rowOff>
        </xdr:from>
        <xdr:to>
          <xdr:col>1</xdr:col>
          <xdr:colOff>361950</xdr:colOff>
          <xdr:row>9</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48</xdr:row>
          <xdr:rowOff>133350</xdr:rowOff>
        </xdr:from>
        <xdr:to>
          <xdr:col>0</xdr:col>
          <xdr:colOff>971550</xdr:colOff>
          <xdr:row>48</xdr:row>
          <xdr:rowOff>342900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49</xdr:row>
          <xdr:rowOff>114300</xdr:rowOff>
        </xdr:from>
        <xdr:to>
          <xdr:col>0</xdr:col>
          <xdr:colOff>971550</xdr:colOff>
          <xdr:row>49</xdr:row>
          <xdr:rowOff>323850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50</xdr:row>
          <xdr:rowOff>127000</xdr:rowOff>
        </xdr:from>
        <xdr:to>
          <xdr:col>0</xdr:col>
          <xdr:colOff>971550</xdr:colOff>
          <xdr:row>50</xdr:row>
          <xdr:rowOff>336550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51</xdr:row>
          <xdr:rowOff>133350</xdr:rowOff>
        </xdr:from>
        <xdr:to>
          <xdr:col>0</xdr:col>
          <xdr:colOff>971550</xdr:colOff>
          <xdr:row>51</xdr:row>
          <xdr:rowOff>342900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69850</xdr:rowOff>
        </xdr:from>
        <xdr:to>
          <xdr:col>1</xdr:col>
          <xdr:colOff>107950</xdr:colOff>
          <xdr:row>52</xdr:row>
          <xdr:rowOff>393700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49</xdr:row>
          <xdr:rowOff>133350</xdr:rowOff>
        </xdr:from>
        <xdr:to>
          <xdr:col>0</xdr:col>
          <xdr:colOff>971550</xdr:colOff>
          <xdr:row>49</xdr:row>
          <xdr:rowOff>342900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50</xdr:row>
          <xdr:rowOff>114300</xdr:rowOff>
        </xdr:from>
        <xdr:to>
          <xdr:col>0</xdr:col>
          <xdr:colOff>971550</xdr:colOff>
          <xdr:row>50</xdr:row>
          <xdr:rowOff>323850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9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51</xdr:row>
          <xdr:rowOff>127000</xdr:rowOff>
        </xdr:from>
        <xdr:to>
          <xdr:col>0</xdr:col>
          <xdr:colOff>971550</xdr:colOff>
          <xdr:row>51</xdr:row>
          <xdr:rowOff>336550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9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133350</xdr:rowOff>
        </xdr:from>
        <xdr:to>
          <xdr:col>0</xdr:col>
          <xdr:colOff>971550</xdr:colOff>
          <xdr:row>52</xdr:row>
          <xdr:rowOff>342900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9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53</xdr:row>
          <xdr:rowOff>69850</xdr:rowOff>
        </xdr:from>
        <xdr:to>
          <xdr:col>1</xdr:col>
          <xdr:colOff>107950</xdr:colOff>
          <xdr:row>53</xdr:row>
          <xdr:rowOff>393700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9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49</xdr:row>
          <xdr:rowOff>133350</xdr:rowOff>
        </xdr:from>
        <xdr:to>
          <xdr:col>0</xdr:col>
          <xdr:colOff>971550</xdr:colOff>
          <xdr:row>49</xdr:row>
          <xdr:rowOff>342900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50</xdr:row>
          <xdr:rowOff>114300</xdr:rowOff>
        </xdr:from>
        <xdr:to>
          <xdr:col>0</xdr:col>
          <xdr:colOff>971550</xdr:colOff>
          <xdr:row>50</xdr:row>
          <xdr:rowOff>323850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51</xdr:row>
          <xdr:rowOff>127000</xdr:rowOff>
        </xdr:from>
        <xdr:to>
          <xdr:col>0</xdr:col>
          <xdr:colOff>971550</xdr:colOff>
          <xdr:row>51</xdr:row>
          <xdr:rowOff>336550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133350</xdr:rowOff>
        </xdr:from>
        <xdr:to>
          <xdr:col>0</xdr:col>
          <xdr:colOff>971550</xdr:colOff>
          <xdr:row>52</xdr:row>
          <xdr:rowOff>342900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53</xdr:row>
          <xdr:rowOff>69850</xdr:rowOff>
        </xdr:from>
        <xdr:to>
          <xdr:col>1</xdr:col>
          <xdr:colOff>107950</xdr:colOff>
          <xdr:row>53</xdr:row>
          <xdr:rowOff>393700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49</xdr:row>
          <xdr:rowOff>133350</xdr:rowOff>
        </xdr:from>
        <xdr:to>
          <xdr:col>0</xdr:col>
          <xdr:colOff>971550</xdr:colOff>
          <xdr:row>49</xdr:row>
          <xdr:rowOff>342900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B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50</xdr:row>
          <xdr:rowOff>114300</xdr:rowOff>
        </xdr:from>
        <xdr:to>
          <xdr:col>0</xdr:col>
          <xdr:colOff>971550</xdr:colOff>
          <xdr:row>50</xdr:row>
          <xdr:rowOff>323850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B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51</xdr:row>
          <xdr:rowOff>127000</xdr:rowOff>
        </xdr:from>
        <xdr:to>
          <xdr:col>0</xdr:col>
          <xdr:colOff>971550</xdr:colOff>
          <xdr:row>51</xdr:row>
          <xdr:rowOff>336550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B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133350</xdr:rowOff>
        </xdr:from>
        <xdr:to>
          <xdr:col>0</xdr:col>
          <xdr:colOff>971550</xdr:colOff>
          <xdr:row>52</xdr:row>
          <xdr:rowOff>342900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B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53</xdr:row>
          <xdr:rowOff>69850</xdr:rowOff>
        </xdr:from>
        <xdr:to>
          <xdr:col>1</xdr:col>
          <xdr:colOff>107950</xdr:colOff>
          <xdr:row>53</xdr:row>
          <xdr:rowOff>393700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B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49</xdr:row>
          <xdr:rowOff>133350</xdr:rowOff>
        </xdr:from>
        <xdr:to>
          <xdr:col>0</xdr:col>
          <xdr:colOff>971550</xdr:colOff>
          <xdr:row>49</xdr:row>
          <xdr:rowOff>342900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C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50</xdr:row>
          <xdr:rowOff>114300</xdr:rowOff>
        </xdr:from>
        <xdr:to>
          <xdr:col>0</xdr:col>
          <xdr:colOff>971550</xdr:colOff>
          <xdr:row>50</xdr:row>
          <xdr:rowOff>323850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C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51</xdr:row>
          <xdr:rowOff>127000</xdr:rowOff>
        </xdr:from>
        <xdr:to>
          <xdr:col>0</xdr:col>
          <xdr:colOff>971550</xdr:colOff>
          <xdr:row>51</xdr:row>
          <xdr:rowOff>336550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C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133350</xdr:rowOff>
        </xdr:from>
        <xdr:to>
          <xdr:col>0</xdr:col>
          <xdr:colOff>971550</xdr:colOff>
          <xdr:row>52</xdr:row>
          <xdr:rowOff>342900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C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53</xdr:row>
          <xdr:rowOff>69850</xdr:rowOff>
        </xdr:from>
        <xdr:to>
          <xdr:col>1</xdr:col>
          <xdr:colOff>107950</xdr:colOff>
          <xdr:row>53</xdr:row>
          <xdr:rowOff>393700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C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6.vml"/><Relationship Id="rId7" Type="http://schemas.openxmlformats.org/officeDocument/2006/relationships/ctrlProp" Target="../ctrlProps/ctrlProp30.xml"/><Relationship Id="rId2" Type="http://schemas.openxmlformats.org/officeDocument/2006/relationships/drawing" Target="../drawings/drawing7.xml"/><Relationship Id="rId1" Type="http://schemas.openxmlformats.org/officeDocument/2006/relationships/printerSettings" Target="../printerSettings/printerSettings11.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7.vml"/><Relationship Id="rId7" Type="http://schemas.openxmlformats.org/officeDocument/2006/relationships/ctrlProp" Target="../ctrlProps/ctrlProp35.xml"/><Relationship Id="rId2" Type="http://schemas.openxmlformats.org/officeDocument/2006/relationships/drawing" Target="../drawings/drawing8.xml"/><Relationship Id="rId1" Type="http://schemas.openxmlformats.org/officeDocument/2006/relationships/printerSettings" Target="../printerSettings/printerSettings12.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vmlDrawing" Target="../drawings/vmlDrawing8.vml"/><Relationship Id="rId7" Type="http://schemas.openxmlformats.org/officeDocument/2006/relationships/ctrlProp" Target="../ctrlProps/ctrlProp40.xml"/><Relationship Id="rId2" Type="http://schemas.openxmlformats.org/officeDocument/2006/relationships/drawing" Target="../drawings/drawing9.xml"/><Relationship Id="rId1" Type="http://schemas.openxmlformats.org/officeDocument/2006/relationships/printerSettings" Target="../printerSettings/printerSettings13.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hyperlink" Target="https://affh-data-resources-cahcd.hub.arcgis.com/" TargetMode="External"/><Relationship Id="rId2" Type="http://schemas.openxmlformats.org/officeDocument/2006/relationships/hyperlink" Target="https://ww2.arb.ca.gov/our-work/programs/sustainable-communities-program/research-effects-transportation-and-land-use" TargetMode="External"/><Relationship Id="rId1" Type="http://schemas.openxmlformats.org/officeDocument/2006/relationships/hyperlink" Target="https://affh-data-resources-cahcd.hub.arcgis.com/" TargetMode="External"/><Relationship Id="rId5" Type="http://schemas.openxmlformats.org/officeDocument/2006/relationships/printerSettings" Target="../printerSettings/printerSettings16.bin"/><Relationship Id="rId4" Type="http://schemas.openxmlformats.org/officeDocument/2006/relationships/hyperlink" Target="https://egis.fire.ca.gov/FHSZ/"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4.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D3B69-8516-4165-8B74-ED92DE34F716}">
  <sheetPr codeName="Sheet2">
    <tabColor rgb="FF92D050"/>
  </sheetPr>
  <dimension ref="A1:A11"/>
  <sheetViews>
    <sheetView tabSelected="1" zoomScaleNormal="100" workbookViewId="0">
      <selection activeCell="J5" sqref="J5"/>
    </sheetView>
  </sheetViews>
  <sheetFormatPr defaultColWidth="8.7265625" defaultRowHeight="14" x14ac:dyDescent="0.3"/>
  <cols>
    <col min="1" max="1" width="97.1796875" style="77" customWidth="1"/>
    <col min="2" max="16384" width="8.7265625" style="77"/>
  </cols>
  <sheetData>
    <row r="1" spans="1:1" ht="137.15" customHeight="1" x14ac:dyDescent="0.3">
      <c r="A1" s="76" t="s">
        <v>0</v>
      </c>
    </row>
    <row r="2" spans="1:1" ht="59.25" customHeight="1" x14ac:dyDescent="0.3">
      <c r="A2" s="78" t="s">
        <v>1</v>
      </c>
    </row>
    <row r="3" spans="1:1" s="80" customFormat="1" ht="52.5" customHeight="1" x14ac:dyDescent="0.65">
      <c r="A3" s="79" t="s">
        <v>2</v>
      </c>
    </row>
    <row r="4" spans="1:1" s="80" customFormat="1" ht="51.75" customHeight="1" x14ac:dyDescent="0.5">
      <c r="A4" s="81" t="s">
        <v>3</v>
      </c>
    </row>
    <row r="5" spans="1:1" ht="175.5" customHeight="1" x14ac:dyDescent="0.3">
      <c r="A5" s="82"/>
    </row>
    <row r="6" spans="1:1" ht="158.25" customHeight="1" x14ac:dyDescent="0.3">
      <c r="A6" s="83" t="s">
        <v>4</v>
      </c>
    </row>
    <row r="7" spans="1:1" x14ac:dyDescent="0.3">
      <c r="A7" s="84" t="s">
        <v>219</v>
      </c>
    </row>
    <row r="8" spans="1:1" x14ac:dyDescent="0.3">
      <c r="A8" s="84" t="s">
        <v>5</v>
      </c>
    </row>
    <row r="10" spans="1:1" ht="14.5" x14ac:dyDescent="0.35">
      <c r="A10" s="85"/>
    </row>
    <row r="11" spans="1:1" ht="14.5" x14ac:dyDescent="0.35">
      <c r="A11" s="85"/>
    </row>
  </sheetData>
  <sheetProtection algorithmName="SHA-512" hashValue="jmjEgWZo9GGUmF/fdEJNiFcyBpZ7QqCDwZhUrmMyXIXVZQ6Lgcg1OCLYqFPVJ6TzAQteXBwbCkfAVp60XHjC3g==" saltValue="+YI8zPbxv8deAS5NNj20kA==" spinCount="100000" sheet="1" objects="1" scenario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D2145-F81C-49D0-9F4D-50924D409246}">
  <sheetPr>
    <tabColor rgb="FF7030A0"/>
  </sheetPr>
  <dimension ref="A1:M56"/>
  <sheetViews>
    <sheetView zoomScaleNormal="100" zoomScalePageLayoutView="60" workbookViewId="0">
      <selection sqref="A1:I1"/>
    </sheetView>
  </sheetViews>
  <sheetFormatPr defaultColWidth="8.7265625" defaultRowHeight="14" x14ac:dyDescent="0.3"/>
  <cols>
    <col min="1" max="1" width="16.1796875" style="11" customWidth="1"/>
    <col min="2" max="2" width="18.81640625" style="11" bestFit="1" customWidth="1"/>
    <col min="3" max="3" width="24.81640625" style="11" customWidth="1"/>
    <col min="4" max="5" width="16.54296875" style="11" customWidth="1"/>
    <col min="6" max="6" width="17.81640625" style="11" bestFit="1" customWidth="1"/>
    <col min="7" max="8" width="17.81640625" style="11" customWidth="1"/>
    <col min="9" max="9" width="16.54296875" style="11" customWidth="1"/>
    <col min="10" max="11" width="20.26953125" style="11" customWidth="1"/>
    <col min="12" max="12" width="8.7265625" style="11"/>
    <col min="13" max="13" width="19.453125" style="11" customWidth="1"/>
    <col min="14" max="15" width="18.54296875" style="11" customWidth="1"/>
    <col min="16" max="17" width="12.453125" style="11" customWidth="1"/>
    <col min="18" max="19" width="18.1796875" style="11" customWidth="1"/>
    <col min="20" max="23" width="16.453125" style="11" customWidth="1"/>
    <col min="24" max="24" width="27.453125" style="11" customWidth="1"/>
    <col min="25" max="16384" width="8.7265625" style="11"/>
  </cols>
  <sheetData>
    <row r="1" spans="1:12" ht="50.15" customHeight="1" thickBot="1" x14ac:dyDescent="0.35">
      <c r="A1" s="411" t="s">
        <v>152</v>
      </c>
      <c r="B1" s="411"/>
      <c r="C1" s="411"/>
      <c r="D1" s="411"/>
      <c r="E1" s="411"/>
      <c r="F1" s="411"/>
      <c r="G1" s="411"/>
      <c r="H1" s="411"/>
      <c r="I1" s="411"/>
    </row>
    <row r="2" spans="1:12" ht="25.5" customHeight="1" x14ac:dyDescent="0.3">
      <c r="A2" s="305" t="s">
        <v>153</v>
      </c>
      <c r="B2" s="306"/>
      <c r="C2" s="306"/>
      <c r="D2" s="306"/>
      <c r="E2" s="306"/>
      <c r="F2" s="306"/>
      <c r="G2" s="306"/>
      <c r="H2" s="306"/>
      <c r="I2" s="307"/>
    </row>
    <row r="3" spans="1:12" ht="19.5" customHeight="1" x14ac:dyDescent="0.3">
      <c r="A3" s="414" t="s">
        <v>83</v>
      </c>
      <c r="B3" s="415"/>
      <c r="C3" s="415"/>
      <c r="D3" s="415"/>
      <c r="E3" s="415"/>
      <c r="F3" s="415"/>
      <c r="G3" s="415"/>
      <c r="H3" s="415"/>
      <c r="I3" s="416"/>
    </row>
    <row r="4" spans="1:12" ht="14.5" thickBot="1" x14ac:dyDescent="0.35">
      <c r="A4" s="311" t="s">
        <v>84</v>
      </c>
      <c r="B4" s="312"/>
      <c r="C4" s="312"/>
      <c r="D4" s="312"/>
      <c r="E4" s="312"/>
      <c r="F4" s="312"/>
      <c r="G4" s="312"/>
      <c r="H4" s="312"/>
      <c r="I4" s="313"/>
    </row>
    <row r="5" spans="1:12" ht="26.25" customHeight="1" x14ac:dyDescent="0.3">
      <c r="A5" s="154"/>
      <c r="B5" s="314" t="s">
        <v>85</v>
      </c>
      <c r="C5" s="315"/>
      <c r="D5" s="315"/>
      <c r="E5" s="315"/>
      <c r="F5" s="315"/>
      <c r="G5" s="315"/>
      <c r="H5" s="315"/>
      <c r="I5" s="316"/>
      <c r="J5" s="109"/>
    </row>
    <row r="6" spans="1:12" ht="26.25" customHeight="1" x14ac:dyDescent="0.3">
      <c r="A6" s="155"/>
      <c r="B6" s="296" t="s">
        <v>86</v>
      </c>
      <c r="C6" s="297"/>
      <c r="D6" s="297"/>
      <c r="E6" s="297"/>
      <c r="F6" s="297"/>
      <c r="G6" s="297"/>
      <c r="H6" s="297"/>
      <c r="I6" s="298"/>
    </row>
    <row r="7" spans="1:12" ht="26.25" customHeight="1" x14ac:dyDescent="0.3">
      <c r="A7" s="155"/>
      <c r="B7" s="296" t="s">
        <v>87</v>
      </c>
      <c r="C7" s="297"/>
      <c r="D7" s="297"/>
      <c r="E7" s="297"/>
      <c r="F7" s="297"/>
      <c r="G7" s="297"/>
      <c r="H7" s="297"/>
      <c r="I7" s="298"/>
      <c r="J7" s="109"/>
    </row>
    <row r="8" spans="1:12" ht="26.25" customHeight="1" thickBot="1" x14ac:dyDescent="0.35">
      <c r="A8" s="156"/>
      <c r="B8" s="299" t="s">
        <v>88</v>
      </c>
      <c r="C8" s="300"/>
      <c r="D8" s="300"/>
      <c r="E8" s="300"/>
      <c r="F8" s="300"/>
      <c r="G8" s="300"/>
      <c r="H8" s="300"/>
      <c r="I8" s="301"/>
    </row>
    <row r="11" spans="1:12" s="102" customFormat="1" ht="14.5" thickBot="1" x14ac:dyDescent="0.35">
      <c r="A11" s="101" t="s">
        <v>89</v>
      </c>
      <c r="B11" s="11"/>
      <c r="C11" s="11"/>
      <c r="D11" s="11"/>
      <c r="E11" s="11"/>
      <c r="F11" s="11"/>
      <c r="G11" s="11"/>
      <c r="H11" s="11"/>
      <c r="I11" s="11"/>
    </row>
    <row r="12" spans="1:12" s="102" customFormat="1" ht="43.5" customHeight="1" thickBot="1" x14ac:dyDescent="0.35">
      <c r="A12" s="302" t="s">
        <v>90</v>
      </c>
      <c r="B12" s="303"/>
      <c r="C12" s="303"/>
      <c r="D12" s="303"/>
      <c r="E12" s="303"/>
      <c r="F12" s="303"/>
      <c r="G12" s="303"/>
      <c r="H12" s="303"/>
      <c r="I12" s="304"/>
      <c r="J12" s="103"/>
      <c r="K12" s="103"/>
      <c r="L12" s="103"/>
    </row>
    <row r="14" spans="1:12" ht="28" customHeight="1" x14ac:dyDescent="0.3">
      <c r="A14" s="140" t="s">
        <v>48</v>
      </c>
      <c r="B14" s="140" t="s">
        <v>49</v>
      </c>
      <c r="C14" s="140" t="s">
        <v>50</v>
      </c>
      <c r="D14" s="325" t="s">
        <v>91</v>
      </c>
      <c r="E14" s="325"/>
      <c r="F14" s="325"/>
      <c r="G14" s="325" t="s">
        <v>92</v>
      </c>
      <c r="H14" s="325"/>
      <c r="I14" s="325"/>
      <c r="J14" s="12"/>
    </row>
    <row r="15" spans="1:12" x14ac:dyDescent="0.3">
      <c r="A15" s="46" t="s">
        <v>51</v>
      </c>
      <c r="B15" s="16">
        <v>2</v>
      </c>
      <c r="C15" s="158"/>
      <c r="D15" s="261"/>
      <c r="E15" s="262"/>
      <c r="F15" s="262"/>
      <c r="G15" s="258"/>
      <c r="H15" s="258"/>
      <c r="I15" s="259"/>
      <c r="J15" s="19" t="str">
        <f>IF(AND(A14="",B15="error"),"Missing row above.","")</f>
        <v/>
      </c>
    </row>
    <row r="16" spans="1:12" x14ac:dyDescent="0.3">
      <c r="A16" s="157"/>
      <c r="B16" s="47" t="str">
        <f>IF(A16="Proposed Use",COUNTIF($A$3:A15,"Proposed use")+1,IF(A16="Subtask",B15+0.1&amp;"","&lt; Add Subtask"))</f>
        <v>&lt; Add Subtask</v>
      </c>
      <c r="C16" s="159"/>
      <c r="D16" s="260"/>
      <c r="E16" s="260"/>
      <c r="F16" s="260"/>
      <c r="G16" s="326"/>
      <c r="H16" s="326"/>
      <c r="I16" s="326"/>
      <c r="J16" s="19" t="str">
        <f t="shared" ref="J16:J24" si="0">IF(AND(A15="",B16="error"),"Missing row above.","")</f>
        <v/>
      </c>
    </row>
    <row r="17" spans="1:13" x14ac:dyDescent="0.3">
      <c r="A17" s="157"/>
      <c r="B17" s="47" t="str">
        <f>IF(AND(A16="",A17&lt;&gt;""),"ERROR",IF(A17="Proposed Use",COUNTIF($A$3:A16,"Proposed use")+1,IF(A17="Subtask",B16+0.1&amp;"","")))</f>
        <v/>
      </c>
      <c r="C17" s="159"/>
      <c r="D17" s="257"/>
      <c r="E17" s="257"/>
      <c r="F17" s="257"/>
      <c r="G17" s="256"/>
      <c r="H17" s="256"/>
      <c r="I17" s="256"/>
      <c r="J17" s="19" t="str">
        <f t="shared" si="0"/>
        <v/>
      </c>
    </row>
    <row r="18" spans="1:13" x14ac:dyDescent="0.3">
      <c r="A18" s="157"/>
      <c r="B18" s="47" t="str">
        <f>IF(AND(A17="",A18&lt;&gt;""),"ERROR",IF(A18="Proposed Use",COUNTIF($A$3:A17,"Proposed use")+1,IF(A18="Subtask",B17+0.1&amp;"","")))</f>
        <v/>
      </c>
      <c r="C18" s="159"/>
      <c r="D18" s="257"/>
      <c r="E18" s="257"/>
      <c r="F18" s="257"/>
      <c r="G18" s="256"/>
      <c r="H18" s="256"/>
      <c r="I18" s="256"/>
      <c r="J18" s="19" t="str">
        <f t="shared" si="0"/>
        <v/>
      </c>
      <c r="M18" s="14"/>
    </row>
    <row r="19" spans="1:13" x14ac:dyDescent="0.3">
      <c r="A19" s="157"/>
      <c r="B19" s="47" t="str">
        <f>IF(AND(A18="",A19&lt;&gt;""),"ERROR",IF(A19="Proposed Use",COUNTIF($A$3:A18,"Proposed use")+1,IF(A19="Subtask",B18+0.1&amp;"","")))</f>
        <v/>
      </c>
      <c r="C19" s="159"/>
      <c r="D19" s="257"/>
      <c r="E19" s="257"/>
      <c r="F19" s="257"/>
      <c r="G19" s="256"/>
      <c r="H19" s="256"/>
      <c r="I19" s="256"/>
      <c r="J19" s="19" t="str">
        <f t="shared" si="0"/>
        <v/>
      </c>
    </row>
    <row r="20" spans="1:13" x14ac:dyDescent="0.3">
      <c r="A20" s="157"/>
      <c r="B20" s="47" t="str">
        <f>IF(AND(A19="",A20&lt;&gt;""),"ERROR",IF(A20="Proposed Use",COUNTIF($A$3:A19,"Proposed use")+1,IF(A20="Subtask",B19+0.1&amp;"","")))</f>
        <v/>
      </c>
      <c r="C20" s="159"/>
      <c r="D20" s="257"/>
      <c r="E20" s="257"/>
      <c r="F20" s="257"/>
      <c r="G20" s="256"/>
      <c r="H20" s="256"/>
      <c r="I20" s="256"/>
      <c r="J20" s="19" t="str">
        <f t="shared" si="0"/>
        <v/>
      </c>
    </row>
    <row r="21" spans="1:13" x14ac:dyDescent="0.3">
      <c r="A21" s="157"/>
      <c r="B21" s="47" t="str">
        <f>IF(AND(A20="",A21&lt;&gt;""),"ERROR",IF(A21="Proposed Use",COUNTIF($A$3:A20,"Proposed use")+1,IF(A21="Subtask",B20+0.1&amp;"","")))</f>
        <v/>
      </c>
      <c r="C21" s="170"/>
      <c r="D21" s="257"/>
      <c r="E21" s="257"/>
      <c r="F21" s="257"/>
      <c r="G21" s="256"/>
      <c r="H21" s="256"/>
      <c r="I21" s="256"/>
      <c r="J21" s="19" t="str">
        <f t="shared" si="0"/>
        <v/>
      </c>
    </row>
    <row r="22" spans="1:13" x14ac:dyDescent="0.3">
      <c r="A22" s="157"/>
      <c r="B22" s="47" t="str">
        <f>IF(AND(A21="",A22&lt;&gt;""),"ERROR",IF(A22="Proposed Use",COUNTIF($A$3:A21,"Proposed use")+1,IF(A22="Subtask",B21+0.1&amp;"","")))</f>
        <v/>
      </c>
      <c r="C22" s="159"/>
      <c r="D22" s="257"/>
      <c r="E22" s="257"/>
      <c r="F22" s="257"/>
      <c r="G22" s="256"/>
      <c r="H22" s="256"/>
      <c r="I22" s="256"/>
      <c r="J22" s="19" t="str">
        <f t="shared" si="0"/>
        <v/>
      </c>
    </row>
    <row r="23" spans="1:13" x14ac:dyDescent="0.3">
      <c r="A23" s="157"/>
      <c r="B23" s="47" t="str">
        <f>IF(AND(A22="",A23&lt;&gt;""),"ERROR",IF(A23="Proposed Use",COUNTIF($A$3:A22,"Proposed use")+1,IF(A23="Subtask",B22+0.1&amp;"","")))</f>
        <v/>
      </c>
      <c r="C23" s="159"/>
      <c r="D23" s="257"/>
      <c r="E23" s="257"/>
      <c r="F23" s="257"/>
      <c r="G23" s="256"/>
      <c r="H23" s="256"/>
      <c r="I23" s="256"/>
      <c r="J23" s="19" t="str">
        <f t="shared" si="0"/>
        <v/>
      </c>
    </row>
    <row r="24" spans="1:13" x14ac:dyDescent="0.3">
      <c r="A24" s="157"/>
      <c r="B24" s="47" t="str">
        <f>IF(AND(A23="",A24&lt;&gt;""),"ERROR",IF(A24="Proposed Use",COUNTIF($A$3:A23,"Proposed use")+1,IF(A24="Subtask",B23+0.1&amp;"","")))</f>
        <v/>
      </c>
      <c r="C24" s="159"/>
      <c r="D24" s="257"/>
      <c r="E24" s="257"/>
      <c r="F24" s="257"/>
      <c r="G24" s="256"/>
      <c r="H24" s="256"/>
      <c r="I24" s="256"/>
      <c r="J24" s="19" t="str">
        <f t="shared" si="0"/>
        <v/>
      </c>
    </row>
    <row r="26" spans="1:13" ht="43.5" customHeight="1" x14ac:dyDescent="0.3">
      <c r="A26" s="140" t="s">
        <v>48</v>
      </c>
      <c r="B26" s="140" t="s">
        <v>49</v>
      </c>
      <c r="C26" s="140" t="s">
        <v>93</v>
      </c>
      <c r="D26" s="140" t="s">
        <v>94</v>
      </c>
      <c r="E26" s="140" t="s">
        <v>95</v>
      </c>
      <c r="F26" s="140" t="s">
        <v>96</v>
      </c>
      <c r="G26" s="140" t="s">
        <v>97</v>
      </c>
      <c r="H26" s="140" t="s">
        <v>46</v>
      </c>
      <c r="I26" s="12"/>
    </row>
    <row r="27" spans="1:13" x14ac:dyDescent="0.3">
      <c r="A27" s="46" t="s">
        <v>51</v>
      </c>
      <c r="B27" s="16">
        <v>2</v>
      </c>
      <c r="C27" s="160" t="s">
        <v>98</v>
      </c>
      <c r="D27" s="161"/>
      <c r="E27" s="161"/>
      <c r="F27" s="162"/>
      <c r="G27" s="162"/>
      <c r="H27" s="18">
        <f>IF(A28="Subtask",IF(SUM(F27:G27)&lt;&gt;SUM(H28:H36),"(Incomplete)",SUM(H28:H36)),SUM(F27:G27))</f>
        <v>0</v>
      </c>
      <c r="I27" s="19" t="str">
        <f>IF(H27="(Incomplete)","Total of Subtasks does not match Proposed Use total.",IF(AND(A26="",B27="error"),"Missing row above.",""))</f>
        <v/>
      </c>
    </row>
    <row r="28" spans="1:13" x14ac:dyDescent="0.3">
      <c r="A28" s="48">
        <f>A16</f>
        <v>0</v>
      </c>
      <c r="B28" s="47" t="str">
        <f>IF(A28="Proposed Use",COUNTIF($A$3:A27,"Proposed use")+1,IF(A28="Subtask",B27+0.1&amp;"",""))</f>
        <v/>
      </c>
      <c r="C28" s="163" t="s">
        <v>98</v>
      </c>
      <c r="D28" s="164"/>
      <c r="E28" s="164"/>
      <c r="F28" s="165"/>
      <c r="G28" s="165"/>
      <c r="H28" s="23" t="b">
        <f>IF($A28="Subtask",SUM(F28:G28,0))</f>
        <v>0</v>
      </c>
      <c r="I28" s="19" t="str">
        <f>IF(H28="(Incomplete)","Total of Subtasks does not match Proposed Use total.",IF(AND($A27="",$B28="error"),"Missing row above.",""))</f>
        <v/>
      </c>
      <c r="J28" s="19"/>
    </row>
    <row r="29" spans="1:13" x14ac:dyDescent="0.3">
      <c r="A29" s="48">
        <f t="shared" ref="A29:A36" si="1">A17</f>
        <v>0</v>
      </c>
      <c r="B29" s="47" t="str">
        <f>IF(AND(A28="",A29&lt;&gt;""),"ERROR",IF(A29="Proposed Use",COUNTIF($A$3:A28,"Proposed use")+1,IF(A29="Subtask",B28+0.1&amp;"","")))</f>
        <v/>
      </c>
      <c r="C29" s="163" t="s">
        <v>98</v>
      </c>
      <c r="D29" s="164"/>
      <c r="E29" s="164"/>
      <c r="F29" s="165"/>
      <c r="G29" s="165"/>
      <c r="H29" s="23" t="b">
        <f t="shared" ref="H29:H33" si="2">IF($A29="Subtask",SUM(F29:G29,0))</f>
        <v>0</v>
      </c>
      <c r="I29" s="19" t="str">
        <f t="shared" ref="I29:I33" si="3">IF(H29="(Incomplete)","Total of Subtasks does not match Proposed Use total.",IF(AND($A28="",$B29="error"),"Missing row above.",""))</f>
        <v/>
      </c>
      <c r="J29" s="19"/>
    </row>
    <row r="30" spans="1:13" x14ac:dyDescent="0.3">
      <c r="A30" s="48">
        <f t="shared" si="1"/>
        <v>0</v>
      </c>
      <c r="B30" s="47" t="str">
        <f>IF(AND(A29="",A30&lt;&gt;""),"ERROR",IF(A30="Proposed Use",COUNTIF($A$3:A29,"Proposed use")+1,IF(A30="Subtask",B29+0.1&amp;"","")))</f>
        <v/>
      </c>
      <c r="C30" s="163" t="s">
        <v>98</v>
      </c>
      <c r="D30" s="164"/>
      <c r="E30" s="164"/>
      <c r="F30" s="165"/>
      <c r="G30" s="165"/>
      <c r="H30" s="23" t="b">
        <f t="shared" si="2"/>
        <v>0</v>
      </c>
      <c r="I30" s="19" t="str">
        <f t="shared" si="3"/>
        <v/>
      </c>
      <c r="J30" s="19"/>
      <c r="M30" s="14"/>
    </row>
    <row r="31" spans="1:13" x14ac:dyDescent="0.3">
      <c r="A31" s="48">
        <f t="shared" si="1"/>
        <v>0</v>
      </c>
      <c r="B31" s="47" t="str">
        <f>IF(AND(A30="",A31&lt;&gt;""),"ERROR",IF(A31="Proposed Use",COUNTIF($A$3:A30,"Proposed use")+1,IF(A31="Subtask",B30+0.1&amp;"","")))</f>
        <v/>
      </c>
      <c r="C31" s="163" t="s">
        <v>98</v>
      </c>
      <c r="D31" s="164"/>
      <c r="E31" s="164"/>
      <c r="F31" s="165"/>
      <c r="G31" s="165"/>
      <c r="H31" s="23" t="b">
        <f t="shared" si="2"/>
        <v>0</v>
      </c>
      <c r="I31" s="19" t="str">
        <f t="shared" si="3"/>
        <v/>
      </c>
      <c r="J31" s="19"/>
    </row>
    <row r="32" spans="1:13" x14ac:dyDescent="0.3">
      <c r="A32" s="48">
        <f t="shared" si="1"/>
        <v>0</v>
      </c>
      <c r="B32" s="47" t="str">
        <f>IF(AND(A31="",A32&lt;&gt;""),"ERROR",IF(A32="Proposed Use",COUNTIF($A$3:A31,"Proposed use")+1,IF(A32="Subtask",B31+0.1&amp;"","")))</f>
        <v/>
      </c>
      <c r="C32" s="166" t="s">
        <v>98</v>
      </c>
      <c r="D32" s="164"/>
      <c r="E32" s="164"/>
      <c r="F32" s="165"/>
      <c r="G32" s="165"/>
      <c r="H32" s="23" t="b">
        <f t="shared" si="2"/>
        <v>0</v>
      </c>
      <c r="I32" s="19" t="str">
        <f t="shared" si="3"/>
        <v/>
      </c>
      <c r="J32" s="19"/>
    </row>
    <row r="33" spans="1:10" x14ac:dyDescent="0.3">
      <c r="A33" s="48">
        <f t="shared" si="1"/>
        <v>0</v>
      </c>
      <c r="B33" s="47" t="str">
        <f>IF(AND(A32="",A33&lt;&gt;""),"ERROR",IF(A33="Proposed Use",COUNTIF($A$3:A32,"Proposed use")+1,IF(A33="Subtask",B32+0.1&amp;"","")))</f>
        <v/>
      </c>
      <c r="C33" s="166" t="s">
        <v>98</v>
      </c>
      <c r="D33" s="164"/>
      <c r="E33" s="164"/>
      <c r="F33" s="165"/>
      <c r="G33" s="165"/>
      <c r="H33" s="23" t="b">
        <f t="shared" si="2"/>
        <v>0</v>
      </c>
      <c r="I33" s="19" t="str">
        <f t="shared" si="3"/>
        <v/>
      </c>
      <c r="J33" s="19"/>
    </row>
    <row r="34" spans="1:10" x14ac:dyDescent="0.3">
      <c r="A34" s="48">
        <f t="shared" si="1"/>
        <v>0</v>
      </c>
      <c r="B34" s="47" t="str">
        <f>IF(AND(A33="",A34&lt;&gt;""),"ERROR",IF(A34="Proposed Use",COUNTIF($A$3:A33,"Proposed use")+1,IF(A34="Subtask",B33+0.1&amp;"","")))</f>
        <v/>
      </c>
      <c r="C34" s="163" t="s">
        <v>98</v>
      </c>
      <c r="D34" s="164"/>
      <c r="E34" s="164"/>
      <c r="F34" s="165"/>
      <c r="G34" s="165"/>
      <c r="H34" s="23" t="b">
        <f t="shared" ref="H34:H36" si="4">IF($A34="Subtask",SUM(F34:G34,0))</f>
        <v>0</v>
      </c>
      <c r="I34" s="19" t="str">
        <f t="shared" ref="I34:I36" si="5">IF(H34="(Incomplete)","Total of Subtasks does not match Proposed Use total.",IF(AND($A33="",$B34="error"),"Missing row above.",""))</f>
        <v/>
      </c>
      <c r="J34" s="19"/>
    </row>
    <row r="35" spans="1:10" x14ac:dyDescent="0.3">
      <c r="A35" s="48">
        <f t="shared" si="1"/>
        <v>0</v>
      </c>
      <c r="B35" s="47" t="str">
        <f>IF(AND(A34="",A35&lt;&gt;""),"ERROR",IF(A35="Proposed Use",COUNTIF($A$3:A34,"Proposed use")+1,IF(A35="Subtask",B34+0.1&amp;"","")))</f>
        <v/>
      </c>
      <c r="C35" s="166" t="s">
        <v>98</v>
      </c>
      <c r="D35" s="164"/>
      <c r="E35" s="164"/>
      <c r="F35" s="165"/>
      <c r="G35" s="165"/>
      <c r="H35" s="23" t="b">
        <f t="shared" si="4"/>
        <v>0</v>
      </c>
      <c r="I35" s="19" t="str">
        <f t="shared" si="5"/>
        <v/>
      </c>
      <c r="J35" s="19"/>
    </row>
    <row r="36" spans="1:10" x14ac:dyDescent="0.3">
      <c r="A36" s="48">
        <f t="shared" si="1"/>
        <v>0</v>
      </c>
      <c r="B36" s="47" t="str">
        <f>IF(AND(A35="",A36&lt;&gt;""),"ERROR",IF(A36="Proposed Use",COUNTIF($A$3:A35,"Proposed use")+1,IF(A36="Subtask",B35+0.1&amp;"","")))</f>
        <v/>
      </c>
      <c r="C36" s="166" t="s">
        <v>98</v>
      </c>
      <c r="D36" s="164"/>
      <c r="E36" s="164"/>
      <c r="F36" s="165"/>
      <c r="G36" s="165"/>
      <c r="H36" s="23" t="b">
        <f t="shared" si="4"/>
        <v>0</v>
      </c>
      <c r="I36" s="19" t="str">
        <f t="shared" si="5"/>
        <v/>
      </c>
      <c r="J36" s="19"/>
    </row>
    <row r="37" spans="1:10" ht="14.5" thickBot="1" x14ac:dyDescent="0.35"/>
    <row r="38" spans="1:10" ht="97.5" customHeight="1" x14ac:dyDescent="0.3">
      <c r="A38" s="317" t="s">
        <v>154</v>
      </c>
      <c r="B38" s="318"/>
      <c r="C38" s="318"/>
      <c r="D38" s="318"/>
      <c r="E38" s="318"/>
      <c r="F38" s="318"/>
      <c r="G38" s="318"/>
      <c r="H38" s="318"/>
      <c r="I38" s="319"/>
    </row>
    <row r="39" spans="1:10" ht="205" customHeight="1" x14ac:dyDescent="0.3">
      <c r="A39" s="323"/>
      <c r="B39" s="211"/>
      <c r="C39" s="211"/>
      <c r="D39" s="211"/>
      <c r="E39" s="211"/>
      <c r="F39" s="211"/>
      <c r="G39" s="211"/>
      <c r="H39" s="211"/>
      <c r="I39" s="324"/>
    </row>
    <row r="40" spans="1:10" ht="97.5" customHeight="1" x14ac:dyDescent="0.3">
      <c r="A40" s="266" t="s">
        <v>155</v>
      </c>
      <c r="B40" s="267"/>
      <c r="C40" s="267"/>
      <c r="D40" s="267"/>
      <c r="E40" s="267"/>
      <c r="F40" s="267"/>
      <c r="G40" s="267"/>
      <c r="H40" s="267"/>
      <c r="I40" s="268"/>
    </row>
    <row r="41" spans="1:10" ht="206.15" customHeight="1" x14ac:dyDescent="0.3">
      <c r="A41" s="323"/>
      <c r="B41" s="211"/>
      <c r="C41" s="211"/>
      <c r="D41" s="211"/>
      <c r="E41" s="211"/>
      <c r="F41" s="211"/>
      <c r="G41" s="211"/>
      <c r="H41" s="211"/>
      <c r="I41" s="324"/>
    </row>
    <row r="42" spans="1:10" ht="60" customHeight="1" x14ac:dyDescent="0.3">
      <c r="A42" s="266" t="s">
        <v>156</v>
      </c>
      <c r="B42" s="267"/>
      <c r="C42" s="267"/>
      <c r="D42" s="267"/>
      <c r="E42" s="267"/>
      <c r="F42" s="267"/>
      <c r="G42" s="267"/>
      <c r="H42" s="267"/>
      <c r="I42" s="268"/>
    </row>
    <row r="43" spans="1:10" ht="205.5" customHeight="1" thickBot="1" x14ac:dyDescent="0.35">
      <c r="A43" s="269"/>
      <c r="B43" s="270"/>
      <c r="C43" s="270"/>
      <c r="D43" s="270"/>
      <c r="E43" s="270"/>
      <c r="F43" s="270"/>
      <c r="G43" s="270"/>
      <c r="H43" s="270"/>
      <c r="I43" s="271"/>
    </row>
    <row r="44" spans="1:10" ht="23.5" customHeight="1" thickBot="1" x14ac:dyDescent="0.35">
      <c r="A44" s="104"/>
      <c r="B44" s="104"/>
      <c r="C44" s="104"/>
      <c r="D44" s="104"/>
      <c r="E44" s="104"/>
      <c r="F44" s="104"/>
      <c r="G44" s="104"/>
      <c r="H44" s="104"/>
    </row>
    <row r="45" spans="1:10" ht="23" x14ac:dyDescent="0.3">
      <c r="A45" s="272" t="s">
        <v>102</v>
      </c>
      <c r="B45" s="273"/>
      <c r="C45" s="273"/>
      <c r="D45" s="274"/>
      <c r="E45" s="104"/>
      <c r="F45" s="104"/>
      <c r="G45" s="104"/>
      <c r="H45" s="104"/>
    </row>
    <row r="46" spans="1:10" ht="14.5" thickBot="1" x14ac:dyDescent="0.35">
      <c r="A46" s="275" t="s">
        <v>103</v>
      </c>
      <c r="B46" s="413"/>
      <c r="C46" s="413"/>
      <c r="D46" s="277"/>
      <c r="E46" s="104"/>
      <c r="F46" s="104"/>
      <c r="G46" s="104"/>
      <c r="H46" s="104"/>
    </row>
    <row r="47" spans="1:10" ht="18" x14ac:dyDescent="0.3">
      <c r="A47" s="278" t="s">
        <v>104</v>
      </c>
      <c r="B47" s="279"/>
      <c r="C47" s="279"/>
      <c r="D47" s="280"/>
      <c r="E47" s="104"/>
      <c r="F47" s="104"/>
      <c r="G47" s="104"/>
      <c r="H47" s="104"/>
    </row>
    <row r="48" spans="1:10" ht="14.5" thickBot="1" x14ac:dyDescent="0.35">
      <c r="A48" s="293" t="s">
        <v>105</v>
      </c>
      <c r="B48" s="294"/>
      <c r="C48" s="294"/>
      <c r="D48" s="295"/>
      <c r="E48" s="104"/>
      <c r="F48" s="104"/>
      <c r="G48" s="104"/>
      <c r="H48" s="104"/>
    </row>
    <row r="49" spans="1:9" ht="66.75" customHeight="1" thickBot="1" x14ac:dyDescent="0.35">
      <c r="A49" s="281" t="s">
        <v>106</v>
      </c>
      <c r="B49" s="412"/>
      <c r="C49" s="412"/>
      <c r="D49" s="283"/>
      <c r="E49" s="104"/>
      <c r="G49" s="105"/>
      <c r="H49" s="105"/>
      <c r="I49" s="106"/>
    </row>
    <row r="50" spans="1:9" ht="40" customHeight="1" x14ac:dyDescent="0.3">
      <c r="A50" s="167"/>
      <c r="B50" s="284" t="s">
        <v>107</v>
      </c>
      <c r="C50" s="284"/>
      <c r="D50" s="285"/>
      <c r="E50" s="104"/>
      <c r="F50" s="104"/>
      <c r="G50" s="104"/>
      <c r="H50" s="104"/>
    </row>
    <row r="51" spans="1:9" ht="40" customHeight="1" x14ac:dyDescent="0.3">
      <c r="A51" s="168"/>
      <c r="B51" s="286" t="s">
        <v>108</v>
      </c>
      <c r="C51" s="286"/>
      <c r="D51" s="287"/>
      <c r="E51" s="104"/>
      <c r="F51" s="104"/>
      <c r="G51" s="104"/>
      <c r="H51" s="104"/>
    </row>
    <row r="52" spans="1:9" ht="40" customHeight="1" x14ac:dyDescent="0.3">
      <c r="A52" s="168"/>
      <c r="B52" s="286" t="s">
        <v>109</v>
      </c>
      <c r="C52" s="286"/>
      <c r="D52" s="287"/>
      <c r="E52" s="104"/>
      <c r="F52" s="104"/>
      <c r="G52" s="104"/>
      <c r="H52" s="104"/>
    </row>
    <row r="53" spans="1:9" ht="40" customHeight="1" x14ac:dyDescent="0.3">
      <c r="A53" s="168"/>
      <c r="B53" s="286" t="s">
        <v>110</v>
      </c>
      <c r="C53" s="286"/>
      <c r="D53" s="287"/>
      <c r="E53" s="104"/>
      <c r="F53" s="104"/>
      <c r="G53" s="104"/>
      <c r="H53" s="104"/>
    </row>
    <row r="54" spans="1:9" ht="40" customHeight="1" thickBot="1" x14ac:dyDescent="0.35">
      <c r="A54" s="169"/>
      <c r="B54" s="288" t="s">
        <v>111</v>
      </c>
      <c r="C54" s="288"/>
      <c r="D54" s="289"/>
      <c r="E54" s="104"/>
      <c r="F54" s="104"/>
      <c r="G54" s="104"/>
      <c r="H54" s="104"/>
    </row>
    <row r="55" spans="1:9" ht="57" customHeight="1" thickBot="1" x14ac:dyDescent="0.35">
      <c r="A55" s="417" t="s">
        <v>112</v>
      </c>
      <c r="B55" s="418"/>
      <c r="C55" s="418"/>
      <c r="D55" s="419"/>
      <c r="E55" s="104"/>
      <c r="F55" s="104"/>
      <c r="G55" s="104"/>
      <c r="H55" s="104"/>
    </row>
    <row r="56" spans="1:9" ht="215.15" customHeight="1" thickBot="1" x14ac:dyDescent="0.35">
      <c r="A56" s="263"/>
      <c r="B56" s="264"/>
      <c r="C56" s="264"/>
      <c r="D56" s="265"/>
      <c r="E56" s="104"/>
      <c r="F56" s="104"/>
      <c r="G56" s="104"/>
      <c r="H56" s="104"/>
    </row>
  </sheetData>
  <sheetProtection algorithmName="SHA-512" hashValue="Lz6suohV5dB+Ru5FI2H2SZIRmjikXoTnpzMej11Coq9GRphqBcQwwLpIBYAVn1Zsu5tz6jovR1VJcfaqrCPvow==" saltValue="Hl3or0jS/pZuRpS4DKtOFA==" spinCount="100000" sheet="1" objects="1" scenarios="1"/>
  <mergeCells count="49">
    <mergeCell ref="A55:D55"/>
    <mergeCell ref="A56:D56"/>
    <mergeCell ref="B50:D50"/>
    <mergeCell ref="B51:D51"/>
    <mergeCell ref="B52:D52"/>
    <mergeCell ref="B53:D53"/>
    <mergeCell ref="B54:D54"/>
    <mergeCell ref="B8:I8"/>
    <mergeCell ref="A12:I12"/>
    <mergeCell ref="A2:I2"/>
    <mergeCell ref="A3:I3"/>
    <mergeCell ref="A4:I4"/>
    <mergeCell ref="B5:I5"/>
    <mergeCell ref="B6:I6"/>
    <mergeCell ref="B7:I7"/>
    <mergeCell ref="A38:I38"/>
    <mergeCell ref="A39:I39"/>
    <mergeCell ref="A45:D45"/>
    <mergeCell ref="A1:I1"/>
    <mergeCell ref="A49:D49"/>
    <mergeCell ref="A42:I42"/>
    <mergeCell ref="A43:I43"/>
    <mergeCell ref="A46:D46"/>
    <mergeCell ref="A47:D47"/>
    <mergeCell ref="A48:D48"/>
    <mergeCell ref="A40:I40"/>
    <mergeCell ref="A41:I41"/>
    <mergeCell ref="D14:F14"/>
    <mergeCell ref="G14:I14"/>
    <mergeCell ref="D18:F18"/>
    <mergeCell ref="G18:I18"/>
    <mergeCell ref="D19:F19"/>
    <mergeCell ref="G19:I19"/>
    <mergeCell ref="D24:F24"/>
    <mergeCell ref="G24:I24"/>
    <mergeCell ref="D22:F22"/>
    <mergeCell ref="G22:I22"/>
    <mergeCell ref="D23:F23"/>
    <mergeCell ref="G23:I23"/>
    <mergeCell ref="D20:F20"/>
    <mergeCell ref="G20:I20"/>
    <mergeCell ref="D21:F21"/>
    <mergeCell ref="G21:I21"/>
    <mergeCell ref="D15:F15"/>
    <mergeCell ref="G15:I15"/>
    <mergeCell ref="D16:F16"/>
    <mergeCell ref="G16:I16"/>
    <mergeCell ref="D17:F17"/>
    <mergeCell ref="G17:I17"/>
  </mergeCells>
  <conditionalFormatting sqref="A28:G33">
    <cfRule type="expression" dxfId="182" priority="48">
      <formula>$A16&lt;&gt;""</formula>
    </cfRule>
    <cfRule type="expression" dxfId="181" priority="51">
      <formula>$A16=""</formula>
    </cfRule>
  </conditionalFormatting>
  <conditionalFormatting sqref="C28:G33">
    <cfRule type="expression" dxfId="180" priority="52">
      <formula>$A16&lt;&gt;0</formula>
    </cfRule>
  </conditionalFormatting>
  <conditionalFormatting sqref="B28">
    <cfRule type="cellIs" dxfId="179" priority="53" operator="equal">
      <formula>"ERROR"</formula>
    </cfRule>
  </conditionalFormatting>
  <conditionalFormatting sqref="B29:B33">
    <cfRule type="cellIs" dxfId="178" priority="50" operator="equal">
      <formula>"ERROR"</formula>
    </cfRule>
  </conditionalFormatting>
  <conditionalFormatting sqref="A27:H33">
    <cfRule type="expression" dxfId="177" priority="49">
      <formula>$A27="Proposed Use"</formula>
    </cfRule>
  </conditionalFormatting>
  <conditionalFormatting sqref="I27 I28:J33">
    <cfRule type="expression" dxfId="176" priority="34">
      <formula>$B27="error"</formula>
    </cfRule>
  </conditionalFormatting>
  <conditionalFormatting sqref="I28:J33">
    <cfRule type="expression" dxfId="175" priority="31">
      <formula>$I28="(Incomplete)"</formula>
    </cfRule>
    <cfRule type="expression" dxfId="174" priority="32">
      <formula>$A28=""</formula>
    </cfRule>
  </conditionalFormatting>
  <conditionalFormatting sqref="H28:H33">
    <cfRule type="expression" dxfId="173" priority="33">
      <formula>$A16&lt;&gt;""</formula>
    </cfRule>
    <cfRule type="expression" dxfId="172" priority="36">
      <formula>$A16=""</formula>
    </cfRule>
  </conditionalFormatting>
  <conditionalFormatting sqref="I27">
    <cfRule type="expression" dxfId="171" priority="37">
      <formula>$H27="(Incomplete)"</formula>
    </cfRule>
    <cfRule type="expression" dxfId="170" priority="38">
      <formula>$A27=""</formula>
    </cfRule>
  </conditionalFormatting>
  <conditionalFormatting sqref="H28:I33">
    <cfRule type="expression" dxfId="169" priority="40">
      <formula>$A16=""</formula>
    </cfRule>
  </conditionalFormatting>
  <conditionalFormatting sqref="A16">
    <cfRule type="expression" dxfId="168" priority="15">
      <formula>$A16&lt;&gt;""</formula>
    </cfRule>
    <cfRule type="expression" dxfId="167" priority="27">
      <formula>$A15&lt;&gt;""</formula>
    </cfRule>
  </conditionalFormatting>
  <conditionalFormatting sqref="A16:D16">
    <cfRule type="expression" dxfId="166" priority="26">
      <formula>$A16&lt;&gt;""</formula>
    </cfRule>
  </conditionalFormatting>
  <conditionalFormatting sqref="B16:D24 G16:G24">
    <cfRule type="expression" dxfId="165" priority="23">
      <formula>$A16=""</formula>
    </cfRule>
  </conditionalFormatting>
  <conditionalFormatting sqref="C16:D24 G16:G24">
    <cfRule type="expression" dxfId="164" priority="24">
      <formula>$A16&lt;&gt;0</formula>
    </cfRule>
  </conditionalFormatting>
  <conditionalFormatting sqref="B16">
    <cfRule type="cellIs" dxfId="163" priority="16" operator="equal">
      <formula>"&lt; Add Subtask"</formula>
    </cfRule>
    <cfRule type="cellIs" dxfId="162" priority="25" operator="equal">
      <formula>"ERROR"</formula>
    </cfRule>
  </conditionalFormatting>
  <conditionalFormatting sqref="A17:A24">
    <cfRule type="expression" dxfId="161" priority="22">
      <formula>$A16&lt;&gt;""</formula>
    </cfRule>
  </conditionalFormatting>
  <conditionalFormatting sqref="B17:B24">
    <cfRule type="cellIs" dxfId="160" priority="20" operator="equal">
      <formula>"ERROR"</formula>
    </cfRule>
  </conditionalFormatting>
  <conditionalFormatting sqref="J15">
    <cfRule type="expression" dxfId="159" priority="18">
      <formula>$B15="error"</formula>
    </cfRule>
  </conditionalFormatting>
  <conditionalFormatting sqref="J16:J24">
    <cfRule type="expression" dxfId="158" priority="17">
      <formula>$B16="error"</formula>
    </cfRule>
  </conditionalFormatting>
  <conditionalFormatting sqref="J15:J24">
    <cfRule type="expression" dxfId="157" priority="28">
      <formula>$I15="(Incomplete)"</formula>
    </cfRule>
    <cfRule type="expression" dxfId="156" priority="29">
      <formula>$A15=""</formula>
    </cfRule>
  </conditionalFormatting>
  <conditionalFormatting sqref="A17:A24">
    <cfRule type="expression" dxfId="155" priority="12">
      <formula>$A17&lt;&gt;""</formula>
    </cfRule>
    <cfRule type="expression" dxfId="154" priority="14">
      <formula>$A16&lt;&gt;""</formula>
    </cfRule>
  </conditionalFormatting>
  <conditionalFormatting sqref="A17:A24">
    <cfRule type="expression" dxfId="153" priority="13">
      <formula>$A17&lt;&gt;""</formula>
    </cfRule>
  </conditionalFormatting>
  <conditionalFormatting sqref="A15:I24">
    <cfRule type="expression" dxfId="152" priority="19">
      <formula>$A15="Proposed Use"</formula>
    </cfRule>
    <cfRule type="expression" dxfId="151" priority="21">
      <formula>$A15&lt;&gt;""</formula>
    </cfRule>
  </conditionalFormatting>
  <conditionalFormatting sqref="A34:G36">
    <cfRule type="expression" dxfId="150" priority="7">
      <formula>$A22&lt;&gt;""</formula>
    </cfRule>
    <cfRule type="expression" dxfId="149" priority="10">
      <formula>$A22=""</formula>
    </cfRule>
  </conditionalFormatting>
  <conditionalFormatting sqref="C34:G36">
    <cfRule type="expression" dxfId="148" priority="11">
      <formula>$A22&lt;&gt;0</formula>
    </cfRule>
  </conditionalFormatting>
  <conditionalFormatting sqref="B34:B36">
    <cfRule type="cellIs" dxfId="147" priority="9" operator="equal">
      <formula>"ERROR"</formula>
    </cfRule>
  </conditionalFormatting>
  <conditionalFormatting sqref="A34:H36">
    <cfRule type="expression" dxfId="146" priority="8">
      <formula>$A34="Proposed Use"</formula>
    </cfRule>
  </conditionalFormatting>
  <conditionalFormatting sqref="I34:J36">
    <cfRule type="expression" dxfId="145" priority="4">
      <formula>$B34="error"</formula>
    </cfRule>
  </conditionalFormatting>
  <conditionalFormatting sqref="I34:J36">
    <cfRule type="expression" dxfId="144" priority="1">
      <formula>$I34="(Incomplete)"</formula>
    </cfRule>
    <cfRule type="expression" dxfId="143" priority="2">
      <formula>$A34=""</formula>
    </cfRule>
  </conditionalFormatting>
  <conditionalFormatting sqref="H34:H36">
    <cfRule type="expression" dxfId="142" priority="3">
      <formula>$A22&lt;&gt;""</formula>
    </cfRule>
    <cfRule type="expression" dxfId="141" priority="5">
      <formula>$A22=""</formula>
    </cfRule>
  </conditionalFormatting>
  <conditionalFormatting sqref="H34:I36">
    <cfRule type="expression" dxfId="140" priority="6">
      <formula>$A22=""</formula>
    </cfRule>
  </conditionalFormatting>
  <dataValidations count="3">
    <dataValidation type="list" allowBlank="1" showInputMessage="1" showErrorMessage="1" sqref="A5:A8" xr:uid="{CFED38BA-B38D-4775-839C-F051EBE57442}">
      <formula1>"X"</formula1>
    </dataValidation>
    <dataValidation type="list" allowBlank="1" showInputMessage="1" showErrorMessage="1" sqref="A16:A24" xr:uid="{1B2F1EB3-2F77-4294-B97C-E80BC0647CDE}">
      <formula1>"Subtask"</formula1>
    </dataValidation>
    <dataValidation type="list" allowBlank="1" showInputMessage="1" showErrorMessage="1" sqref="C27:C36" xr:uid="{618AA547-5C5E-4D14-AC65-43D068DF913E}">
      <formula1>"Retained,Suballocated"</formula1>
    </dataValidation>
  </dataValidations>
  <pageMargins left="0.7" right="0.7" top="0.75" bottom="0.75" header="0.3" footer="0.3"/>
  <pageSetup scale="73" orientation="landscape" horizontalDpi="1200" verticalDpi="1200" r:id="rId1"/>
  <rowBreaks count="2" manualBreakCount="2">
    <brk id="37" max="8" man="1"/>
    <brk id="41" max="8" man="1"/>
  </rowBreaks>
  <colBreaks count="1" manualBreakCount="1">
    <brk id="9" min="1" max="104"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171450</xdr:colOff>
                    <xdr:row>49</xdr:row>
                    <xdr:rowOff>133350</xdr:rowOff>
                  </from>
                  <to>
                    <xdr:col>0</xdr:col>
                    <xdr:colOff>971550</xdr:colOff>
                    <xdr:row>49</xdr:row>
                    <xdr:rowOff>342900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171450</xdr:colOff>
                    <xdr:row>50</xdr:row>
                    <xdr:rowOff>114300</xdr:rowOff>
                  </from>
                  <to>
                    <xdr:col>0</xdr:col>
                    <xdr:colOff>971550</xdr:colOff>
                    <xdr:row>50</xdr:row>
                    <xdr:rowOff>323850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171450</xdr:colOff>
                    <xdr:row>51</xdr:row>
                    <xdr:rowOff>127000</xdr:rowOff>
                  </from>
                  <to>
                    <xdr:col>0</xdr:col>
                    <xdr:colOff>971550</xdr:colOff>
                    <xdr:row>51</xdr:row>
                    <xdr:rowOff>336550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0</xdr:col>
                    <xdr:colOff>171450</xdr:colOff>
                    <xdr:row>52</xdr:row>
                    <xdr:rowOff>133350</xdr:rowOff>
                  </from>
                  <to>
                    <xdr:col>0</xdr:col>
                    <xdr:colOff>971550</xdr:colOff>
                    <xdr:row>52</xdr:row>
                    <xdr:rowOff>342900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0</xdr:col>
                    <xdr:colOff>171450</xdr:colOff>
                    <xdr:row>53</xdr:row>
                    <xdr:rowOff>69850</xdr:rowOff>
                  </from>
                  <to>
                    <xdr:col>1</xdr:col>
                    <xdr:colOff>107950</xdr:colOff>
                    <xdr:row>53</xdr:row>
                    <xdr:rowOff>393700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36B4D-42DE-4161-894D-A633F4BF9912}">
  <sheetPr>
    <tabColor rgb="FF7030A0"/>
  </sheetPr>
  <dimension ref="A1:M56"/>
  <sheetViews>
    <sheetView zoomScaleNormal="100" workbookViewId="0">
      <selection sqref="A1:I1"/>
    </sheetView>
  </sheetViews>
  <sheetFormatPr defaultColWidth="8.7265625" defaultRowHeight="14" x14ac:dyDescent="0.3"/>
  <cols>
    <col min="1" max="1" width="16.1796875" style="11" customWidth="1"/>
    <col min="2" max="2" width="18.81640625" style="11" bestFit="1" customWidth="1"/>
    <col min="3" max="3" width="24.81640625" style="11" customWidth="1"/>
    <col min="4" max="5" width="16.54296875" style="11" customWidth="1"/>
    <col min="6" max="8" width="17.81640625" style="11" bestFit="1" customWidth="1"/>
    <col min="9" max="9" width="16.54296875" style="11" customWidth="1"/>
    <col min="10" max="11" width="20.26953125" style="11" customWidth="1"/>
    <col min="12" max="12" width="8.7265625" style="11"/>
    <col min="13" max="13" width="19.453125" style="11" customWidth="1"/>
    <col min="14" max="15" width="18.54296875" style="11" customWidth="1"/>
    <col min="16" max="17" width="12.453125" style="11" customWidth="1"/>
    <col min="18" max="19" width="18.1796875" style="11" customWidth="1"/>
    <col min="20" max="23" width="16.453125" style="11" customWidth="1"/>
    <col min="24" max="24" width="27.453125" style="11" customWidth="1"/>
    <col min="25" max="16384" width="8.7265625" style="11"/>
  </cols>
  <sheetData>
    <row r="1" spans="1:12" ht="50.15" customHeight="1" thickBot="1" x14ac:dyDescent="0.35">
      <c r="A1" s="411" t="s">
        <v>152</v>
      </c>
      <c r="B1" s="411"/>
      <c r="C1" s="411"/>
      <c r="D1" s="411"/>
      <c r="E1" s="411"/>
      <c r="F1" s="411"/>
      <c r="G1" s="411"/>
      <c r="H1" s="411"/>
      <c r="I1" s="411"/>
    </row>
    <row r="2" spans="1:12" ht="25.5" customHeight="1" x14ac:dyDescent="0.3">
      <c r="A2" s="305" t="s">
        <v>157</v>
      </c>
      <c r="B2" s="306"/>
      <c r="C2" s="306"/>
      <c r="D2" s="306"/>
      <c r="E2" s="306"/>
      <c r="F2" s="306"/>
      <c r="G2" s="306"/>
      <c r="H2" s="306"/>
      <c r="I2" s="307"/>
    </row>
    <row r="3" spans="1:12" ht="19.5" customHeight="1" x14ac:dyDescent="0.3">
      <c r="A3" s="414" t="s">
        <v>83</v>
      </c>
      <c r="B3" s="415"/>
      <c r="C3" s="415"/>
      <c r="D3" s="415"/>
      <c r="E3" s="415"/>
      <c r="F3" s="415"/>
      <c r="G3" s="415"/>
      <c r="H3" s="415"/>
      <c r="I3" s="416"/>
    </row>
    <row r="4" spans="1:12" ht="14.5" customHeight="1" thickBot="1" x14ac:dyDescent="0.35">
      <c r="A4" s="311" t="s">
        <v>84</v>
      </c>
      <c r="B4" s="312"/>
      <c r="C4" s="312"/>
      <c r="D4" s="312"/>
      <c r="E4" s="312"/>
      <c r="F4" s="312"/>
      <c r="G4" s="312"/>
      <c r="H4" s="312"/>
      <c r="I4" s="313"/>
    </row>
    <row r="5" spans="1:12" ht="26.25" customHeight="1" x14ac:dyDescent="0.3">
      <c r="A5" s="154"/>
      <c r="B5" s="314" t="s">
        <v>85</v>
      </c>
      <c r="C5" s="315"/>
      <c r="D5" s="315"/>
      <c r="E5" s="315"/>
      <c r="F5" s="315"/>
      <c r="G5" s="315"/>
      <c r="H5" s="315"/>
      <c r="I5" s="316"/>
    </row>
    <row r="6" spans="1:12" ht="26.25" customHeight="1" x14ac:dyDescent="0.3">
      <c r="A6" s="155"/>
      <c r="B6" s="296" t="s">
        <v>86</v>
      </c>
      <c r="C6" s="297"/>
      <c r="D6" s="297"/>
      <c r="E6" s="297"/>
      <c r="F6" s="297"/>
      <c r="G6" s="297"/>
      <c r="H6" s="297"/>
      <c r="I6" s="298"/>
    </row>
    <row r="7" spans="1:12" ht="26.25" customHeight="1" x14ac:dyDescent="0.3">
      <c r="A7" s="155"/>
      <c r="B7" s="296" t="s">
        <v>87</v>
      </c>
      <c r="C7" s="297"/>
      <c r="D7" s="297"/>
      <c r="E7" s="297"/>
      <c r="F7" s="297"/>
      <c r="G7" s="297"/>
      <c r="H7" s="297"/>
      <c r="I7" s="298"/>
      <c r="J7" s="109"/>
    </row>
    <row r="8" spans="1:12" ht="26.25" customHeight="1" thickBot="1" x14ac:dyDescent="0.35">
      <c r="A8" s="156"/>
      <c r="B8" s="299" t="s">
        <v>88</v>
      </c>
      <c r="C8" s="300"/>
      <c r="D8" s="300"/>
      <c r="E8" s="300"/>
      <c r="F8" s="300"/>
      <c r="G8" s="300"/>
      <c r="H8" s="300"/>
      <c r="I8" s="301"/>
    </row>
    <row r="10" spans="1:12" s="102" customFormat="1" x14ac:dyDescent="0.3">
      <c r="A10" s="11"/>
      <c r="B10" s="11"/>
      <c r="C10" s="11"/>
      <c r="D10" s="11"/>
      <c r="E10" s="11"/>
      <c r="F10" s="11"/>
      <c r="G10" s="11"/>
      <c r="H10" s="11"/>
      <c r="I10" s="11"/>
    </row>
    <row r="11" spans="1:12" s="102" customFormat="1" ht="43.5" customHeight="1" thickBot="1" x14ac:dyDescent="0.35">
      <c r="A11" s="101" t="s">
        <v>89</v>
      </c>
      <c r="B11" s="11"/>
      <c r="C11" s="11"/>
      <c r="D11" s="11"/>
      <c r="E11" s="11"/>
      <c r="F11" s="11"/>
      <c r="G11" s="11"/>
      <c r="H11" s="11"/>
      <c r="I11" s="11"/>
      <c r="J11" s="103"/>
      <c r="K11" s="103"/>
      <c r="L11" s="103"/>
    </row>
    <row r="12" spans="1:12" ht="70.5" customHeight="1" thickBot="1" x14ac:dyDescent="0.35">
      <c r="A12" s="302" t="s">
        <v>90</v>
      </c>
      <c r="B12" s="303"/>
      <c r="C12" s="303"/>
      <c r="D12" s="303"/>
      <c r="E12" s="303"/>
      <c r="F12" s="303"/>
      <c r="G12" s="303"/>
      <c r="H12" s="303"/>
      <c r="I12" s="304"/>
    </row>
    <row r="13" spans="1:12" x14ac:dyDescent="0.3">
      <c r="J13" s="12"/>
    </row>
    <row r="14" spans="1:12" ht="28" customHeight="1" x14ac:dyDescent="0.3">
      <c r="A14" s="140" t="s">
        <v>48</v>
      </c>
      <c r="B14" s="140" t="s">
        <v>49</v>
      </c>
      <c r="C14" s="140" t="s">
        <v>50</v>
      </c>
      <c r="D14" s="325" t="s">
        <v>91</v>
      </c>
      <c r="E14" s="325"/>
      <c r="F14" s="325"/>
      <c r="G14" s="325" t="s">
        <v>92</v>
      </c>
      <c r="H14" s="325"/>
      <c r="I14" s="325"/>
      <c r="J14" s="12"/>
    </row>
    <row r="15" spans="1:12" x14ac:dyDescent="0.3">
      <c r="A15" s="46" t="s">
        <v>51</v>
      </c>
      <c r="B15" s="16">
        <v>3</v>
      </c>
      <c r="C15" s="158"/>
      <c r="D15" s="261"/>
      <c r="E15" s="262"/>
      <c r="F15" s="262"/>
      <c r="G15" s="258"/>
      <c r="H15" s="258"/>
      <c r="I15" s="259"/>
      <c r="J15" s="19" t="str">
        <f>IF(AND(A14="",B15="error"),"Missing row above.","")</f>
        <v/>
      </c>
    </row>
    <row r="16" spans="1:12" x14ac:dyDescent="0.3">
      <c r="A16" s="157"/>
      <c r="B16" s="47" t="str">
        <f>IF(A16="Proposed Use",COUNTIF($A$3:A15,"Proposed use")+1,IF(A16="Subtask",B15+0.1&amp;"","&lt; Add Subtask"))</f>
        <v>&lt; Add Subtask</v>
      </c>
      <c r="C16" s="159"/>
      <c r="D16" s="260"/>
      <c r="E16" s="260"/>
      <c r="F16" s="260"/>
      <c r="G16" s="326"/>
      <c r="H16" s="326"/>
      <c r="I16" s="326"/>
      <c r="J16" s="19" t="str">
        <f t="shared" ref="J16:J24" si="0">IF(AND(A15="",B16="error"),"Missing row above.","")</f>
        <v/>
      </c>
    </row>
    <row r="17" spans="1:13" x14ac:dyDescent="0.3">
      <c r="A17" s="157"/>
      <c r="B17" s="47" t="str">
        <f>IF(AND(A16="",A17&lt;&gt;""),"ERROR",IF(A17="Proposed Use",COUNTIF($A$3:A16,"Proposed use")+1,IF(A17="Subtask",B16+0.1&amp;"","")))</f>
        <v/>
      </c>
      <c r="C17" s="159"/>
      <c r="D17" s="257"/>
      <c r="E17" s="257"/>
      <c r="F17" s="257"/>
      <c r="G17" s="256"/>
      <c r="H17" s="256"/>
      <c r="I17" s="256"/>
      <c r="J17" s="19" t="str">
        <f t="shared" si="0"/>
        <v/>
      </c>
    </row>
    <row r="18" spans="1:13" x14ac:dyDescent="0.3">
      <c r="A18" s="157"/>
      <c r="B18" s="47" t="str">
        <f>IF(AND(A17="",A18&lt;&gt;""),"ERROR",IF(A18="Proposed Use",COUNTIF($A$3:A17,"Proposed use")+1,IF(A18="Subtask",B17+0.1&amp;"","")))</f>
        <v/>
      </c>
      <c r="C18" s="159"/>
      <c r="D18" s="257"/>
      <c r="E18" s="257"/>
      <c r="F18" s="257"/>
      <c r="G18" s="256"/>
      <c r="H18" s="256"/>
      <c r="I18" s="256"/>
      <c r="J18" s="19" t="str">
        <f t="shared" si="0"/>
        <v/>
      </c>
      <c r="M18" s="14"/>
    </row>
    <row r="19" spans="1:13" x14ac:dyDescent="0.3">
      <c r="A19" s="157"/>
      <c r="B19" s="47" t="str">
        <f>IF(AND(A18="",A19&lt;&gt;""),"ERROR",IF(A19="Proposed Use",COUNTIF($A$3:A18,"Proposed use")+1,IF(A19="Subtask",B18+0.1&amp;"","")))</f>
        <v/>
      </c>
      <c r="C19" s="159"/>
      <c r="D19" s="257"/>
      <c r="E19" s="257"/>
      <c r="F19" s="257"/>
      <c r="G19" s="256"/>
      <c r="H19" s="256"/>
      <c r="I19" s="256"/>
      <c r="J19" s="19" t="str">
        <f t="shared" si="0"/>
        <v/>
      </c>
    </row>
    <row r="20" spans="1:13" x14ac:dyDescent="0.3">
      <c r="A20" s="157"/>
      <c r="B20" s="47" t="str">
        <f>IF(AND(A19="",A20&lt;&gt;""),"ERROR",IF(A20="Proposed Use",COUNTIF($A$3:A19,"Proposed use")+1,IF(A20="Subtask",B19+0.1&amp;"","")))</f>
        <v/>
      </c>
      <c r="C20" s="159"/>
      <c r="D20" s="257"/>
      <c r="E20" s="257"/>
      <c r="F20" s="257"/>
      <c r="G20" s="256"/>
      <c r="H20" s="256"/>
      <c r="I20" s="256"/>
      <c r="J20" s="19" t="str">
        <f t="shared" si="0"/>
        <v/>
      </c>
    </row>
    <row r="21" spans="1:13" x14ac:dyDescent="0.3">
      <c r="A21" s="157"/>
      <c r="B21" s="47" t="str">
        <f>IF(AND(A20="",A21&lt;&gt;""),"ERROR",IF(A21="Proposed Use",COUNTIF($A$3:A20,"Proposed use")+1,IF(A21="Subtask",B20+0.1&amp;"","")))</f>
        <v/>
      </c>
      <c r="C21" s="159"/>
      <c r="D21" s="257"/>
      <c r="E21" s="257"/>
      <c r="F21" s="257"/>
      <c r="G21" s="256"/>
      <c r="H21" s="256"/>
      <c r="I21" s="256"/>
      <c r="J21" s="19" t="str">
        <f t="shared" si="0"/>
        <v/>
      </c>
    </row>
    <row r="22" spans="1:13" x14ac:dyDescent="0.3">
      <c r="A22" s="157"/>
      <c r="B22" s="47" t="str">
        <f>IF(AND(A21="",A22&lt;&gt;""),"ERROR",IF(A22="Proposed Use",COUNTIF($A$3:A21,"Proposed use")+1,IF(A22="Subtask",B21+0.1&amp;"","")))</f>
        <v/>
      </c>
      <c r="C22" s="159"/>
      <c r="D22" s="257"/>
      <c r="E22" s="257"/>
      <c r="F22" s="257"/>
      <c r="G22" s="256"/>
      <c r="H22" s="256"/>
      <c r="I22" s="256"/>
      <c r="J22" s="19" t="str">
        <f t="shared" si="0"/>
        <v/>
      </c>
    </row>
    <row r="23" spans="1:13" x14ac:dyDescent="0.3">
      <c r="A23" s="157"/>
      <c r="B23" s="47" t="str">
        <f>IF(AND(A22="",A23&lt;&gt;""),"ERROR",IF(A23="Proposed Use",COUNTIF($A$3:A22,"Proposed use")+1,IF(A23="Subtask",B22+0.1&amp;"","")))</f>
        <v/>
      </c>
      <c r="C23" s="159"/>
      <c r="D23" s="257"/>
      <c r="E23" s="257"/>
      <c r="F23" s="257"/>
      <c r="G23" s="256"/>
      <c r="H23" s="256"/>
      <c r="I23" s="256"/>
      <c r="J23" s="19" t="str">
        <f t="shared" si="0"/>
        <v/>
      </c>
    </row>
    <row r="24" spans="1:13" x14ac:dyDescent="0.3">
      <c r="A24" s="157"/>
      <c r="B24" s="47" t="str">
        <f>IF(AND(A23="",A24&lt;&gt;""),"ERROR",IF(A24="Proposed Use",COUNTIF($A$3:A23,"Proposed use")+1,IF(A24="Subtask",B23+0.1&amp;"","")))</f>
        <v/>
      </c>
      <c r="C24" s="159"/>
      <c r="D24" s="257"/>
      <c r="E24" s="257"/>
      <c r="F24" s="257"/>
      <c r="G24" s="256"/>
      <c r="H24" s="256"/>
      <c r="I24" s="256"/>
      <c r="J24" s="19" t="str">
        <f t="shared" si="0"/>
        <v/>
      </c>
    </row>
    <row r="26" spans="1:13" ht="43.5" customHeight="1" x14ac:dyDescent="0.3">
      <c r="A26" s="140" t="s">
        <v>48</v>
      </c>
      <c r="B26" s="140" t="s">
        <v>49</v>
      </c>
      <c r="C26" s="140" t="s">
        <v>93</v>
      </c>
      <c r="D26" s="140" t="s">
        <v>94</v>
      </c>
      <c r="E26" s="140" t="s">
        <v>95</v>
      </c>
      <c r="F26" s="140" t="s">
        <v>96</v>
      </c>
      <c r="G26" s="140" t="s">
        <v>97</v>
      </c>
      <c r="H26" s="140" t="s">
        <v>46</v>
      </c>
      <c r="I26" s="12"/>
    </row>
    <row r="27" spans="1:13" x14ac:dyDescent="0.3">
      <c r="A27" s="46" t="s">
        <v>51</v>
      </c>
      <c r="B27" s="16">
        <v>3</v>
      </c>
      <c r="C27" s="160" t="s">
        <v>98</v>
      </c>
      <c r="D27" s="161"/>
      <c r="E27" s="161"/>
      <c r="F27" s="162"/>
      <c r="G27" s="162"/>
      <c r="H27" s="18">
        <f>IF(A28="Subtask",IF(SUM(F27:G27)&lt;&gt;SUM(H28:H36),"(Incomplete)",SUM(H28:H36)),SUM(F27:G27))</f>
        <v>0</v>
      </c>
      <c r="I27" s="19" t="str">
        <f>IF(H27="(Incomplete)","Total of Subtasks does not match Proposed Use total.",IF(AND(A26="",B27="error"),"Missing row above.",""))</f>
        <v/>
      </c>
    </row>
    <row r="28" spans="1:13" x14ac:dyDescent="0.3">
      <c r="A28" s="48">
        <f>A16</f>
        <v>0</v>
      </c>
      <c r="B28" s="47" t="str">
        <f>IF(A28="Proposed Use",COUNTIF($A$3:A27,"Proposed use")+1,IF(A28="Subtask",B27+0.1&amp;"",""))</f>
        <v/>
      </c>
      <c r="C28" s="163" t="s">
        <v>98</v>
      </c>
      <c r="D28" s="164"/>
      <c r="E28" s="164"/>
      <c r="F28" s="165"/>
      <c r="G28" s="165"/>
      <c r="H28" s="23" t="b">
        <f>IF($A28="Subtask",SUM(F28:G28,0))</f>
        <v>0</v>
      </c>
      <c r="I28" s="19" t="str">
        <f>IF(H28="(Incomplete)","Total of Subtasks does not match Proposed Use total.",IF(AND($A27="",$B28="error"),"Missing row above.",""))</f>
        <v/>
      </c>
      <c r="J28" s="19"/>
    </row>
    <row r="29" spans="1:13" x14ac:dyDescent="0.3">
      <c r="A29" s="48">
        <f t="shared" ref="A29:A36" si="1">A17</f>
        <v>0</v>
      </c>
      <c r="B29" s="47" t="str">
        <f>IF(AND(A28="",A29&lt;&gt;""),"ERROR",IF(A29="Proposed Use",COUNTIF($A$3:A28,"Proposed use")+1,IF(A29="Subtask",B28+0.1&amp;"","")))</f>
        <v/>
      </c>
      <c r="C29" s="163" t="s">
        <v>98</v>
      </c>
      <c r="D29" s="164"/>
      <c r="E29" s="164"/>
      <c r="F29" s="165"/>
      <c r="G29" s="165"/>
      <c r="H29" s="23" t="b">
        <f t="shared" ref="H29:H33" si="2">IF($A29="Subtask",SUM(F29:G29,0))</f>
        <v>0</v>
      </c>
      <c r="I29" s="19" t="str">
        <f t="shared" ref="I29:I33" si="3">IF(H29="(Incomplete)","Total of Subtasks does not match Proposed Use total.",IF(AND($A28="",$B29="error"),"Missing row above.",""))</f>
        <v/>
      </c>
      <c r="J29" s="19"/>
    </row>
    <row r="30" spans="1:13" x14ac:dyDescent="0.3">
      <c r="A30" s="48">
        <f t="shared" si="1"/>
        <v>0</v>
      </c>
      <c r="B30" s="47" t="str">
        <f>IF(AND(A29="",A30&lt;&gt;""),"ERROR",IF(A30="Proposed Use",COUNTIF($A$3:A29,"Proposed use")+1,IF(A30="Subtask",B29+0.1&amp;"","")))</f>
        <v/>
      </c>
      <c r="C30" s="163" t="s">
        <v>98</v>
      </c>
      <c r="D30" s="164"/>
      <c r="E30" s="164"/>
      <c r="F30" s="165"/>
      <c r="G30" s="165"/>
      <c r="H30" s="23" t="b">
        <f t="shared" si="2"/>
        <v>0</v>
      </c>
      <c r="I30" s="19" t="str">
        <f t="shared" si="3"/>
        <v/>
      </c>
      <c r="J30" s="19"/>
      <c r="M30" s="14"/>
    </row>
    <row r="31" spans="1:13" x14ac:dyDescent="0.3">
      <c r="A31" s="48">
        <f t="shared" si="1"/>
        <v>0</v>
      </c>
      <c r="B31" s="47" t="str">
        <f>IF(AND(A30="",A31&lt;&gt;""),"ERROR",IF(A31="Proposed Use",COUNTIF($A$3:A30,"Proposed use")+1,IF(A31="Subtask",B30+0.1&amp;"","")))</f>
        <v/>
      </c>
      <c r="C31" s="163" t="s">
        <v>98</v>
      </c>
      <c r="D31" s="164"/>
      <c r="E31" s="164"/>
      <c r="F31" s="165"/>
      <c r="G31" s="165"/>
      <c r="H31" s="23" t="b">
        <f t="shared" si="2"/>
        <v>0</v>
      </c>
      <c r="I31" s="19" t="str">
        <f t="shared" si="3"/>
        <v/>
      </c>
      <c r="J31" s="19"/>
    </row>
    <row r="32" spans="1:13" x14ac:dyDescent="0.3">
      <c r="A32" s="48">
        <f t="shared" si="1"/>
        <v>0</v>
      </c>
      <c r="B32" s="47" t="str">
        <f>IF(AND(A31="",A32&lt;&gt;""),"ERROR",IF(A32="Proposed Use",COUNTIF($A$3:A31,"Proposed use")+1,IF(A32="Subtask",B31+0.1&amp;"","")))</f>
        <v/>
      </c>
      <c r="C32" s="166" t="s">
        <v>98</v>
      </c>
      <c r="D32" s="164"/>
      <c r="E32" s="164"/>
      <c r="F32" s="165"/>
      <c r="G32" s="165"/>
      <c r="H32" s="23" t="b">
        <f t="shared" si="2"/>
        <v>0</v>
      </c>
      <c r="I32" s="19" t="str">
        <f t="shared" si="3"/>
        <v/>
      </c>
      <c r="J32" s="19"/>
    </row>
    <row r="33" spans="1:10" x14ac:dyDescent="0.3">
      <c r="A33" s="48">
        <f t="shared" si="1"/>
        <v>0</v>
      </c>
      <c r="B33" s="47" t="str">
        <f>IF(AND(A32="",A33&lt;&gt;""),"ERROR",IF(A33="Proposed Use",COUNTIF($A$3:A32,"Proposed use")+1,IF(A33="Subtask",B32+0.1&amp;"","")))</f>
        <v/>
      </c>
      <c r="C33" s="166" t="s">
        <v>98</v>
      </c>
      <c r="D33" s="164"/>
      <c r="E33" s="164"/>
      <c r="F33" s="165"/>
      <c r="G33" s="165"/>
      <c r="H33" s="23" t="b">
        <f t="shared" si="2"/>
        <v>0</v>
      </c>
      <c r="I33" s="19" t="str">
        <f t="shared" si="3"/>
        <v/>
      </c>
      <c r="J33" s="19"/>
    </row>
    <row r="34" spans="1:10" x14ac:dyDescent="0.3">
      <c r="A34" s="48">
        <f t="shared" si="1"/>
        <v>0</v>
      </c>
      <c r="B34" s="47" t="str">
        <f>IF(AND(A33="",A34&lt;&gt;""),"ERROR",IF(A34="Proposed Use",COUNTIF($A$3:A33,"Proposed use")+1,IF(A34="Subtask",B33+0.1&amp;"","")))</f>
        <v/>
      </c>
      <c r="C34" s="163" t="s">
        <v>98</v>
      </c>
      <c r="D34" s="164"/>
      <c r="E34" s="164"/>
      <c r="F34" s="165"/>
      <c r="G34" s="165"/>
      <c r="H34" s="23" t="b">
        <f t="shared" ref="H34:H36" si="4">IF($A34="Subtask",SUM(F34:G34,0))</f>
        <v>0</v>
      </c>
      <c r="I34" s="19" t="str">
        <f t="shared" ref="I34:I36" si="5">IF(H34="(Incomplete)","Total of Subtasks does not match Proposed Use total.",IF(AND($A33="",$B34="error"),"Missing row above.",""))</f>
        <v/>
      </c>
      <c r="J34" s="19"/>
    </row>
    <row r="35" spans="1:10" x14ac:dyDescent="0.3">
      <c r="A35" s="48">
        <f t="shared" si="1"/>
        <v>0</v>
      </c>
      <c r="B35" s="47" t="str">
        <f>IF(AND(A34="",A35&lt;&gt;""),"ERROR",IF(A35="Proposed Use",COUNTIF($A$3:A34,"Proposed use")+1,IF(A35="Subtask",B34+0.1&amp;"","")))</f>
        <v/>
      </c>
      <c r="C35" s="166" t="s">
        <v>98</v>
      </c>
      <c r="D35" s="164"/>
      <c r="E35" s="164"/>
      <c r="F35" s="165"/>
      <c r="G35" s="165"/>
      <c r="H35" s="23" t="b">
        <f t="shared" si="4"/>
        <v>0</v>
      </c>
      <c r="I35" s="19" t="str">
        <f t="shared" si="5"/>
        <v/>
      </c>
      <c r="J35" s="19"/>
    </row>
    <row r="36" spans="1:10" x14ac:dyDescent="0.3">
      <c r="A36" s="48">
        <f t="shared" si="1"/>
        <v>0</v>
      </c>
      <c r="B36" s="47" t="str">
        <f>IF(AND(A35="",A36&lt;&gt;""),"ERROR",IF(A36="Proposed Use",COUNTIF($A$3:A35,"Proposed use")+1,IF(A36="Subtask",B35+0.1&amp;"","")))</f>
        <v/>
      </c>
      <c r="C36" s="166" t="s">
        <v>98</v>
      </c>
      <c r="D36" s="164"/>
      <c r="E36" s="164"/>
      <c r="F36" s="165"/>
      <c r="G36" s="165"/>
      <c r="H36" s="23" t="b">
        <f t="shared" si="4"/>
        <v>0</v>
      </c>
      <c r="I36" s="19" t="str">
        <f t="shared" si="5"/>
        <v/>
      </c>
      <c r="J36" s="19"/>
    </row>
    <row r="37" spans="1:10" ht="14.5" thickBot="1" x14ac:dyDescent="0.35"/>
    <row r="38" spans="1:10" ht="97.5" customHeight="1" x14ac:dyDescent="0.3">
      <c r="A38" s="317" t="s">
        <v>154</v>
      </c>
      <c r="B38" s="318"/>
      <c r="C38" s="318"/>
      <c r="D38" s="318"/>
      <c r="E38" s="318"/>
      <c r="F38" s="318"/>
      <c r="G38" s="318"/>
      <c r="H38" s="318"/>
      <c r="I38" s="319"/>
    </row>
    <row r="39" spans="1:10" ht="206.15" customHeight="1" x14ac:dyDescent="0.3">
      <c r="A39" s="323"/>
      <c r="B39" s="211"/>
      <c r="C39" s="211"/>
      <c r="D39" s="211"/>
      <c r="E39" s="211"/>
      <c r="F39" s="211"/>
      <c r="G39" s="211"/>
      <c r="H39" s="211"/>
      <c r="I39" s="324"/>
    </row>
    <row r="40" spans="1:10" ht="97.5" customHeight="1" x14ac:dyDescent="0.3">
      <c r="A40" s="266" t="s">
        <v>155</v>
      </c>
      <c r="B40" s="267"/>
      <c r="C40" s="267"/>
      <c r="D40" s="267"/>
      <c r="E40" s="267"/>
      <c r="F40" s="267"/>
      <c r="G40" s="267"/>
      <c r="H40" s="267"/>
      <c r="I40" s="268"/>
    </row>
    <row r="41" spans="1:10" ht="205.5" customHeight="1" x14ac:dyDescent="0.3">
      <c r="A41" s="323"/>
      <c r="B41" s="211"/>
      <c r="C41" s="211"/>
      <c r="D41" s="211"/>
      <c r="E41" s="211"/>
      <c r="F41" s="211"/>
      <c r="G41" s="211"/>
      <c r="H41" s="211"/>
      <c r="I41" s="324"/>
    </row>
    <row r="42" spans="1:10" ht="53.15" customHeight="1" x14ac:dyDescent="0.3">
      <c r="A42" s="266" t="s">
        <v>156</v>
      </c>
      <c r="B42" s="267"/>
      <c r="C42" s="267"/>
      <c r="D42" s="267"/>
      <c r="E42" s="267"/>
      <c r="F42" s="267"/>
      <c r="G42" s="267"/>
      <c r="H42" s="267"/>
      <c r="I42" s="268"/>
    </row>
    <row r="43" spans="1:10" ht="205.5" customHeight="1" thickBot="1" x14ac:dyDescent="0.35">
      <c r="A43" s="269"/>
      <c r="B43" s="270"/>
      <c r="C43" s="270"/>
      <c r="D43" s="270"/>
      <c r="E43" s="270"/>
      <c r="F43" s="270"/>
      <c r="G43" s="270"/>
      <c r="H43" s="270"/>
      <c r="I43" s="271"/>
    </row>
    <row r="44" spans="1:10" ht="24.65" customHeight="1" thickBot="1" x14ac:dyDescent="0.35">
      <c r="A44" s="104"/>
      <c r="B44" s="104"/>
      <c r="C44" s="104"/>
      <c r="D44" s="104"/>
      <c r="E44" s="104"/>
      <c r="F44" s="104"/>
      <c r="G44" s="104"/>
      <c r="H44" s="104"/>
    </row>
    <row r="45" spans="1:10" ht="23" x14ac:dyDescent="0.3">
      <c r="A45" s="272" t="s">
        <v>102</v>
      </c>
      <c r="B45" s="273"/>
      <c r="C45" s="273"/>
      <c r="D45" s="274"/>
      <c r="E45" s="104"/>
      <c r="F45" s="104"/>
      <c r="G45" s="104"/>
      <c r="H45" s="104"/>
    </row>
    <row r="46" spans="1:10" ht="14.5" thickBot="1" x14ac:dyDescent="0.35">
      <c r="A46" s="275" t="s">
        <v>103</v>
      </c>
      <c r="B46" s="413"/>
      <c r="C46" s="413"/>
      <c r="D46" s="277"/>
      <c r="E46" s="104"/>
      <c r="F46" s="104"/>
      <c r="G46" s="104"/>
      <c r="H46" s="104"/>
    </row>
    <row r="47" spans="1:10" ht="18" x14ac:dyDescent="0.3">
      <c r="A47" s="278" t="s">
        <v>104</v>
      </c>
      <c r="B47" s="279"/>
      <c r="C47" s="279"/>
      <c r="D47" s="280"/>
      <c r="E47" s="104"/>
      <c r="F47" s="104"/>
      <c r="G47" s="104"/>
      <c r="H47" s="104"/>
    </row>
    <row r="48" spans="1:10" ht="39.65" customHeight="1" thickBot="1" x14ac:dyDescent="0.35">
      <c r="A48" s="293" t="s">
        <v>105</v>
      </c>
      <c r="B48" s="294"/>
      <c r="C48" s="294"/>
      <c r="D48" s="295"/>
      <c r="E48" s="104"/>
      <c r="F48" s="104"/>
      <c r="G48" s="104"/>
      <c r="H48" s="104"/>
    </row>
    <row r="49" spans="1:9" ht="72" customHeight="1" thickBot="1" x14ac:dyDescent="0.35">
      <c r="A49" s="281" t="s">
        <v>106</v>
      </c>
      <c r="B49" s="412"/>
      <c r="C49" s="412"/>
      <c r="D49" s="283"/>
      <c r="E49" s="104"/>
      <c r="G49" s="105"/>
      <c r="H49" s="105"/>
      <c r="I49" s="106"/>
    </row>
    <row r="50" spans="1:9" ht="40" customHeight="1" x14ac:dyDescent="0.3">
      <c r="A50" s="167"/>
      <c r="B50" s="284" t="s">
        <v>107</v>
      </c>
      <c r="C50" s="284"/>
      <c r="D50" s="285"/>
      <c r="E50" s="104"/>
      <c r="F50" s="104"/>
      <c r="G50" s="104"/>
      <c r="H50" s="104"/>
    </row>
    <row r="51" spans="1:9" ht="40" customHeight="1" x14ac:dyDescent="0.3">
      <c r="A51" s="168"/>
      <c r="B51" s="286" t="s">
        <v>108</v>
      </c>
      <c r="C51" s="286"/>
      <c r="D51" s="287"/>
      <c r="E51" s="104"/>
      <c r="F51" s="104"/>
      <c r="G51" s="104"/>
      <c r="H51" s="104"/>
    </row>
    <row r="52" spans="1:9" ht="40" customHeight="1" x14ac:dyDescent="0.3">
      <c r="A52" s="168"/>
      <c r="B52" s="286" t="s">
        <v>109</v>
      </c>
      <c r="C52" s="286"/>
      <c r="D52" s="287"/>
      <c r="E52" s="104"/>
      <c r="F52" s="104"/>
      <c r="G52" s="104"/>
      <c r="H52" s="104"/>
    </row>
    <row r="53" spans="1:9" ht="40" customHeight="1" x14ac:dyDescent="0.3">
      <c r="A53" s="168"/>
      <c r="B53" s="286" t="s">
        <v>110</v>
      </c>
      <c r="C53" s="286"/>
      <c r="D53" s="287"/>
      <c r="E53" s="104"/>
      <c r="F53" s="104"/>
      <c r="G53" s="104"/>
      <c r="H53" s="104"/>
    </row>
    <row r="54" spans="1:9" ht="40" customHeight="1" thickBot="1" x14ac:dyDescent="0.35">
      <c r="A54" s="169"/>
      <c r="B54" s="288" t="s">
        <v>111</v>
      </c>
      <c r="C54" s="288"/>
      <c r="D54" s="289"/>
      <c r="E54" s="104"/>
      <c r="F54" s="104"/>
      <c r="G54" s="104"/>
      <c r="H54" s="104"/>
    </row>
    <row r="55" spans="1:9" ht="57" customHeight="1" thickBot="1" x14ac:dyDescent="0.35">
      <c r="A55" s="417" t="s">
        <v>112</v>
      </c>
      <c r="B55" s="418"/>
      <c r="C55" s="418"/>
      <c r="D55" s="419"/>
      <c r="E55" s="104"/>
      <c r="F55" s="104"/>
      <c r="G55" s="104"/>
      <c r="H55" s="104"/>
    </row>
    <row r="56" spans="1:9" ht="214" customHeight="1" thickBot="1" x14ac:dyDescent="0.35">
      <c r="A56" s="263"/>
      <c r="B56" s="264"/>
      <c r="C56" s="264"/>
      <c r="D56" s="265"/>
      <c r="E56" s="104"/>
      <c r="F56" s="104"/>
      <c r="G56" s="104"/>
      <c r="H56" s="104"/>
    </row>
  </sheetData>
  <sheetProtection algorithmName="SHA-512" hashValue="yZZHNnKmIJdGiJwFwDPZlwn6VojM8iVbmubWnYDUdPNcXPhDGj1JKXXkb+PFVCLAmPHo/pxqz11QKHWJchBIQQ==" saltValue="cGOeMz7ISf+KxskWzLXmeA==" spinCount="100000" sheet="1" objects="1" scenarios="1"/>
  <mergeCells count="49">
    <mergeCell ref="A55:D55"/>
    <mergeCell ref="A56:D56"/>
    <mergeCell ref="B50:D50"/>
    <mergeCell ref="B51:D51"/>
    <mergeCell ref="B52:D52"/>
    <mergeCell ref="B53:D53"/>
    <mergeCell ref="B54:D54"/>
    <mergeCell ref="A45:D45"/>
    <mergeCell ref="A2:I2"/>
    <mergeCell ref="A3:I3"/>
    <mergeCell ref="A4:I4"/>
    <mergeCell ref="B5:I5"/>
    <mergeCell ref="B6:I6"/>
    <mergeCell ref="B7:I7"/>
    <mergeCell ref="D16:F16"/>
    <mergeCell ref="G16:I16"/>
    <mergeCell ref="D17:F17"/>
    <mergeCell ref="G17:I17"/>
    <mergeCell ref="D14:F14"/>
    <mergeCell ref="G14:I14"/>
    <mergeCell ref="D15:F15"/>
    <mergeCell ref="G15:I15"/>
    <mergeCell ref="B8:I8"/>
    <mergeCell ref="D18:F18"/>
    <mergeCell ref="G18:I18"/>
    <mergeCell ref="D22:F22"/>
    <mergeCell ref="G22:I22"/>
    <mergeCell ref="D19:F19"/>
    <mergeCell ref="G19:I19"/>
    <mergeCell ref="D20:F20"/>
    <mergeCell ref="G20:I20"/>
    <mergeCell ref="D21:F21"/>
    <mergeCell ref="G21:I21"/>
    <mergeCell ref="A1:I1"/>
    <mergeCell ref="A49:D49"/>
    <mergeCell ref="A42:I42"/>
    <mergeCell ref="A43:I43"/>
    <mergeCell ref="A46:D46"/>
    <mergeCell ref="A47:D47"/>
    <mergeCell ref="A48:D48"/>
    <mergeCell ref="D23:F23"/>
    <mergeCell ref="G23:I23"/>
    <mergeCell ref="D24:F24"/>
    <mergeCell ref="G24:I24"/>
    <mergeCell ref="A38:I38"/>
    <mergeCell ref="A39:I39"/>
    <mergeCell ref="A40:I40"/>
    <mergeCell ref="A41:I41"/>
    <mergeCell ref="A12:I12"/>
  </mergeCells>
  <conditionalFormatting sqref="A28:G33">
    <cfRule type="expression" dxfId="139" priority="53">
      <formula>$A16&lt;&gt;""</formula>
    </cfRule>
    <cfRule type="expression" dxfId="138" priority="56">
      <formula>$A16=""</formula>
    </cfRule>
  </conditionalFormatting>
  <conditionalFormatting sqref="C28:G33">
    <cfRule type="expression" dxfId="137" priority="57">
      <formula>$A16&lt;&gt;0</formula>
    </cfRule>
  </conditionalFormatting>
  <conditionalFormatting sqref="B28">
    <cfRule type="cellIs" dxfId="136" priority="58" operator="equal">
      <formula>"ERROR"</formula>
    </cfRule>
  </conditionalFormatting>
  <conditionalFormatting sqref="B29:B33">
    <cfRule type="cellIs" dxfId="135" priority="55" operator="equal">
      <formula>"ERROR"</formula>
    </cfRule>
  </conditionalFormatting>
  <conditionalFormatting sqref="A27:G33">
    <cfRule type="expression" dxfId="134" priority="54">
      <formula>$A27="Proposed Use"</formula>
    </cfRule>
  </conditionalFormatting>
  <conditionalFormatting sqref="I27">
    <cfRule type="expression" dxfId="133" priority="39">
      <formula>$B27="error"</formula>
    </cfRule>
  </conditionalFormatting>
  <conditionalFormatting sqref="I28:I33">
    <cfRule type="expression" dxfId="132" priority="36">
      <formula>$I28="(Incomplete)"</formula>
    </cfRule>
    <cfRule type="expression" dxfId="131" priority="37">
      <formula>$A28=""</formula>
    </cfRule>
  </conditionalFormatting>
  <conditionalFormatting sqref="I28:I33">
    <cfRule type="expression" dxfId="130" priority="35">
      <formula>$B28="error"</formula>
    </cfRule>
  </conditionalFormatting>
  <conditionalFormatting sqref="J28:J33">
    <cfRule type="expression" dxfId="129" priority="47">
      <formula>$I28="(Incomplete)"</formula>
    </cfRule>
    <cfRule type="expression" dxfId="128" priority="48">
      <formula>$A28=""</formula>
    </cfRule>
  </conditionalFormatting>
  <conditionalFormatting sqref="J28:J33">
    <cfRule type="expression" dxfId="127" priority="46">
      <formula>$B28="error"</formula>
    </cfRule>
  </conditionalFormatting>
  <conditionalFormatting sqref="H27:H33">
    <cfRule type="expression" dxfId="126" priority="44">
      <formula>$A27="Proposed Use"</formula>
    </cfRule>
  </conditionalFormatting>
  <conditionalFormatting sqref="H28:H33">
    <cfRule type="expression" dxfId="125" priority="38">
      <formula>$A16&lt;&gt;""</formula>
    </cfRule>
    <cfRule type="expression" dxfId="124" priority="41">
      <formula>$A16=""</formula>
    </cfRule>
  </conditionalFormatting>
  <conditionalFormatting sqref="H27:H33">
    <cfRule type="expression" dxfId="123" priority="40">
      <formula>$A27="Proposed Use"</formula>
    </cfRule>
  </conditionalFormatting>
  <conditionalFormatting sqref="I27">
    <cfRule type="expression" dxfId="122" priority="42">
      <formula>$H27="(Incomplete)"</formula>
    </cfRule>
    <cfRule type="expression" dxfId="121" priority="43">
      <formula>$A27=""</formula>
    </cfRule>
  </conditionalFormatting>
  <conditionalFormatting sqref="H28:I33">
    <cfRule type="expression" dxfId="120" priority="45">
      <formula>$A16=""</formula>
    </cfRule>
  </conditionalFormatting>
  <conditionalFormatting sqref="A16">
    <cfRule type="expression" dxfId="119" priority="20">
      <formula>$A16&lt;&gt;""</formula>
    </cfRule>
    <cfRule type="expression" dxfId="118" priority="32">
      <formula>$A15&lt;&gt;""</formula>
    </cfRule>
  </conditionalFormatting>
  <conditionalFormatting sqref="A16:D16">
    <cfRule type="expression" dxfId="117" priority="31">
      <formula>$A16&lt;&gt;""</formula>
    </cfRule>
  </conditionalFormatting>
  <conditionalFormatting sqref="B16:D24 G16:G24">
    <cfRule type="expression" dxfId="116" priority="28">
      <formula>$A16=""</formula>
    </cfRule>
  </conditionalFormatting>
  <conditionalFormatting sqref="C16:D24 G16:G24">
    <cfRule type="expression" dxfId="115" priority="29">
      <formula>$A16&lt;&gt;0</formula>
    </cfRule>
  </conditionalFormatting>
  <conditionalFormatting sqref="B16">
    <cfRule type="cellIs" dxfId="114" priority="21" operator="equal">
      <formula>"&lt; Add Subtask"</formula>
    </cfRule>
    <cfRule type="cellIs" dxfId="113" priority="30" operator="equal">
      <formula>"ERROR"</formula>
    </cfRule>
  </conditionalFormatting>
  <conditionalFormatting sqref="A17:A24">
    <cfRule type="expression" dxfId="112" priority="27">
      <formula>$A16&lt;&gt;""</formula>
    </cfRule>
  </conditionalFormatting>
  <conditionalFormatting sqref="B17:B24">
    <cfRule type="cellIs" dxfId="111" priority="25" operator="equal">
      <formula>"ERROR"</formula>
    </cfRule>
  </conditionalFormatting>
  <conditionalFormatting sqref="J15">
    <cfRule type="expression" dxfId="110" priority="23">
      <formula>$B15="error"</formula>
    </cfRule>
  </conditionalFormatting>
  <conditionalFormatting sqref="J16:J24">
    <cfRule type="expression" dxfId="109" priority="22">
      <formula>$B16="error"</formula>
    </cfRule>
  </conditionalFormatting>
  <conditionalFormatting sqref="J15:J24">
    <cfRule type="expression" dxfId="108" priority="33">
      <formula>$I15="(Incomplete)"</formula>
    </cfRule>
    <cfRule type="expression" dxfId="107" priority="34">
      <formula>$A15=""</formula>
    </cfRule>
  </conditionalFormatting>
  <conditionalFormatting sqref="A17:A24">
    <cfRule type="expression" dxfId="106" priority="17">
      <formula>$A17&lt;&gt;""</formula>
    </cfRule>
    <cfRule type="expression" dxfId="105" priority="19">
      <formula>$A16&lt;&gt;""</formula>
    </cfRule>
  </conditionalFormatting>
  <conditionalFormatting sqref="A17:A24">
    <cfRule type="expression" dxfId="104" priority="18">
      <formula>$A17&lt;&gt;""</formula>
    </cfRule>
  </conditionalFormatting>
  <conditionalFormatting sqref="A15:I24">
    <cfRule type="expression" dxfId="103" priority="24">
      <formula>$A15="Proposed Use"</formula>
    </cfRule>
    <cfRule type="expression" dxfId="102" priority="26">
      <formula>$A15&lt;&gt;""</formula>
    </cfRule>
  </conditionalFormatting>
  <conditionalFormatting sqref="A34:G36">
    <cfRule type="expression" dxfId="101" priority="12">
      <formula>$A22&lt;&gt;""</formula>
    </cfRule>
    <cfRule type="expression" dxfId="100" priority="15">
      <formula>$A22=""</formula>
    </cfRule>
  </conditionalFormatting>
  <conditionalFormatting sqref="C34:G36">
    <cfRule type="expression" dxfId="99" priority="16">
      <formula>$A22&lt;&gt;0</formula>
    </cfRule>
  </conditionalFormatting>
  <conditionalFormatting sqref="B34:B36">
    <cfRule type="cellIs" dxfId="98" priority="14" operator="equal">
      <formula>"ERROR"</formula>
    </cfRule>
  </conditionalFormatting>
  <conditionalFormatting sqref="A34:G36">
    <cfRule type="expression" dxfId="97" priority="13">
      <formula>$A34="Proposed Use"</formula>
    </cfRule>
  </conditionalFormatting>
  <conditionalFormatting sqref="I34:I36">
    <cfRule type="expression" dxfId="96" priority="2">
      <formula>$I34="(Incomplete)"</formula>
    </cfRule>
    <cfRule type="expression" dxfId="95" priority="3">
      <formula>$A34=""</formula>
    </cfRule>
  </conditionalFormatting>
  <conditionalFormatting sqref="I34:I36">
    <cfRule type="expression" dxfId="94" priority="1">
      <formula>$B34="error"</formula>
    </cfRule>
  </conditionalFormatting>
  <conditionalFormatting sqref="J34:J36">
    <cfRule type="expression" dxfId="93" priority="10">
      <formula>$I34="(Incomplete)"</formula>
    </cfRule>
    <cfRule type="expression" dxfId="92" priority="11">
      <formula>$A34=""</formula>
    </cfRule>
  </conditionalFormatting>
  <conditionalFormatting sqref="J34:J36">
    <cfRule type="expression" dxfId="91" priority="9">
      <formula>$B34="error"</formula>
    </cfRule>
  </conditionalFormatting>
  <conditionalFormatting sqref="H34:H36">
    <cfRule type="expression" dxfId="90" priority="7">
      <formula>$A34="Proposed Use"</formula>
    </cfRule>
  </conditionalFormatting>
  <conditionalFormatting sqref="H34:H36">
    <cfRule type="expression" dxfId="89" priority="4">
      <formula>$A22&lt;&gt;""</formula>
    </cfRule>
    <cfRule type="expression" dxfId="88" priority="6">
      <formula>$A22=""</formula>
    </cfRule>
  </conditionalFormatting>
  <conditionalFormatting sqref="H34:H36">
    <cfRule type="expression" dxfId="87" priority="5">
      <formula>$A34="Proposed Use"</formula>
    </cfRule>
  </conditionalFormatting>
  <conditionalFormatting sqref="H34:I36">
    <cfRule type="expression" dxfId="86" priority="8">
      <formula>$A22=""</formula>
    </cfRule>
  </conditionalFormatting>
  <dataValidations count="3">
    <dataValidation type="list" allowBlank="1" showInputMessage="1" showErrorMessage="1" sqref="C27:C36" xr:uid="{A885602C-E983-4E7D-9EB6-54735397B249}">
      <formula1>"Retained,Suballocated"</formula1>
    </dataValidation>
    <dataValidation type="list" allowBlank="1" showInputMessage="1" showErrorMessage="1" sqref="A16:A24" xr:uid="{683998FC-1415-4CFA-81DE-F52395001C23}">
      <formula1>"Subtask"</formula1>
    </dataValidation>
    <dataValidation type="list" allowBlank="1" showInputMessage="1" showErrorMessage="1" sqref="A5:A8" xr:uid="{3752F652-3E77-418E-BC45-BA3B506FDF66}">
      <formula1>"X"</formula1>
    </dataValidation>
  </dataValidations>
  <pageMargins left="0.7" right="0.7" top="0.75" bottom="0.75" header="0.3" footer="0.3"/>
  <pageSetup scale="73" orientation="landscape" horizontalDpi="1200" verticalDpi="1200" r:id="rId1"/>
  <rowBreaks count="2" manualBreakCount="2">
    <brk id="32" max="8" man="1"/>
    <brk id="41" max="8" man="1"/>
  </rowBreaks>
  <colBreaks count="1" manualBreakCount="1">
    <brk id="9" max="103"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171450</xdr:colOff>
                    <xdr:row>49</xdr:row>
                    <xdr:rowOff>133350</xdr:rowOff>
                  </from>
                  <to>
                    <xdr:col>0</xdr:col>
                    <xdr:colOff>971550</xdr:colOff>
                    <xdr:row>49</xdr:row>
                    <xdr:rowOff>342900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171450</xdr:colOff>
                    <xdr:row>50</xdr:row>
                    <xdr:rowOff>114300</xdr:rowOff>
                  </from>
                  <to>
                    <xdr:col>0</xdr:col>
                    <xdr:colOff>971550</xdr:colOff>
                    <xdr:row>50</xdr:row>
                    <xdr:rowOff>323850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171450</xdr:colOff>
                    <xdr:row>51</xdr:row>
                    <xdr:rowOff>127000</xdr:rowOff>
                  </from>
                  <to>
                    <xdr:col>0</xdr:col>
                    <xdr:colOff>971550</xdr:colOff>
                    <xdr:row>51</xdr:row>
                    <xdr:rowOff>336550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0</xdr:col>
                    <xdr:colOff>171450</xdr:colOff>
                    <xdr:row>52</xdr:row>
                    <xdr:rowOff>133350</xdr:rowOff>
                  </from>
                  <to>
                    <xdr:col>0</xdr:col>
                    <xdr:colOff>971550</xdr:colOff>
                    <xdr:row>52</xdr:row>
                    <xdr:rowOff>342900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0</xdr:col>
                    <xdr:colOff>171450</xdr:colOff>
                    <xdr:row>53</xdr:row>
                    <xdr:rowOff>69850</xdr:rowOff>
                  </from>
                  <to>
                    <xdr:col>1</xdr:col>
                    <xdr:colOff>107950</xdr:colOff>
                    <xdr:row>53</xdr:row>
                    <xdr:rowOff>393700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EA7D5-3ECB-46E2-AFF7-9EAC92F3619C}">
  <sheetPr>
    <tabColor rgb="FF7030A0"/>
  </sheetPr>
  <dimension ref="A1:M56"/>
  <sheetViews>
    <sheetView zoomScaleNormal="100" workbookViewId="0">
      <selection sqref="A1:I1"/>
    </sheetView>
  </sheetViews>
  <sheetFormatPr defaultColWidth="8.7265625" defaultRowHeight="14" x14ac:dyDescent="0.3"/>
  <cols>
    <col min="1" max="1" width="16.1796875" style="11" customWidth="1"/>
    <col min="2" max="2" width="18.81640625" style="11" bestFit="1" customWidth="1"/>
    <col min="3" max="3" width="24.81640625" style="11" customWidth="1"/>
    <col min="4" max="5" width="16.54296875" style="11" customWidth="1"/>
    <col min="6" max="8" width="17.81640625" style="11" bestFit="1" customWidth="1"/>
    <col min="9" max="9" width="16.54296875" style="11" customWidth="1"/>
    <col min="10" max="11" width="20.26953125" style="11" customWidth="1"/>
    <col min="12" max="12" width="8.7265625" style="11"/>
    <col min="13" max="13" width="19.453125" style="11" customWidth="1"/>
    <col min="14" max="15" width="18.54296875" style="11" customWidth="1"/>
    <col min="16" max="17" width="12.453125" style="11" customWidth="1"/>
    <col min="18" max="19" width="18.1796875" style="11" customWidth="1"/>
    <col min="20" max="23" width="16.453125" style="11" customWidth="1"/>
    <col min="24" max="24" width="27.453125" style="11" customWidth="1"/>
    <col min="25" max="16384" width="8.7265625" style="11"/>
  </cols>
  <sheetData>
    <row r="1" spans="1:12" ht="50.15" customHeight="1" thickBot="1" x14ac:dyDescent="0.35">
      <c r="A1" s="411" t="s">
        <v>152</v>
      </c>
      <c r="B1" s="411"/>
      <c r="C1" s="411"/>
      <c r="D1" s="411"/>
      <c r="E1" s="411"/>
      <c r="F1" s="411"/>
      <c r="G1" s="411"/>
      <c r="H1" s="411"/>
      <c r="I1" s="411"/>
    </row>
    <row r="2" spans="1:12" ht="25.5" customHeight="1" x14ac:dyDescent="0.3">
      <c r="A2" s="305" t="s">
        <v>158</v>
      </c>
      <c r="B2" s="306"/>
      <c r="C2" s="306"/>
      <c r="D2" s="306"/>
      <c r="E2" s="306"/>
      <c r="F2" s="306"/>
      <c r="G2" s="306"/>
      <c r="H2" s="306"/>
      <c r="I2" s="307"/>
    </row>
    <row r="3" spans="1:12" ht="19.5" customHeight="1" x14ac:dyDescent="0.3">
      <c r="A3" s="414" t="s">
        <v>83</v>
      </c>
      <c r="B3" s="415"/>
      <c r="C3" s="415"/>
      <c r="D3" s="415"/>
      <c r="E3" s="415"/>
      <c r="F3" s="415"/>
      <c r="G3" s="415"/>
      <c r="H3" s="415"/>
      <c r="I3" s="416"/>
    </row>
    <row r="4" spans="1:12" ht="14.5" thickBot="1" x14ac:dyDescent="0.35">
      <c r="A4" s="311" t="s">
        <v>84</v>
      </c>
      <c r="B4" s="312"/>
      <c r="C4" s="312"/>
      <c r="D4" s="312"/>
      <c r="E4" s="312"/>
      <c r="F4" s="312"/>
      <c r="G4" s="312"/>
      <c r="H4" s="312"/>
      <c r="I4" s="313"/>
    </row>
    <row r="5" spans="1:12" ht="26.25" customHeight="1" x14ac:dyDescent="0.3">
      <c r="A5" s="154"/>
      <c r="B5" s="314" t="s">
        <v>85</v>
      </c>
      <c r="C5" s="315"/>
      <c r="D5" s="315"/>
      <c r="E5" s="315"/>
      <c r="F5" s="315"/>
      <c r="G5" s="315"/>
      <c r="H5" s="315"/>
      <c r="I5" s="316"/>
    </row>
    <row r="6" spans="1:12" ht="26.25" customHeight="1" x14ac:dyDescent="0.3">
      <c r="A6" s="155"/>
      <c r="B6" s="296" t="s">
        <v>86</v>
      </c>
      <c r="C6" s="297"/>
      <c r="D6" s="297"/>
      <c r="E6" s="297"/>
      <c r="F6" s="297"/>
      <c r="G6" s="297"/>
      <c r="H6" s="297"/>
      <c r="I6" s="298"/>
      <c r="J6" s="109"/>
    </row>
    <row r="7" spans="1:12" ht="26.25" customHeight="1" x14ac:dyDescent="0.3">
      <c r="A7" s="155"/>
      <c r="B7" s="296" t="s">
        <v>87</v>
      </c>
      <c r="C7" s="297"/>
      <c r="D7" s="297"/>
      <c r="E7" s="297"/>
      <c r="F7" s="297"/>
      <c r="G7" s="297"/>
      <c r="H7" s="297"/>
      <c r="I7" s="298"/>
    </row>
    <row r="8" spans="1:12" ht="26.25" customHeight="1" thickBot="1" x14ac:dyDescent="0.35">
      <c r="A8" s="156"/>
      <c r="B8" s="299" t="s">
        <v>88</v>
      </c>
      <c r="C8" s="300"/>
      <c r="D8" s="300"/>
      <c r="E8" s="300"/>
      <c r="F8" s="300"/>
      <c r="G8" s="300"/>
      <c r="H8" s="300"/>
      <c r="I8" s="301"/>
    </row>
    <row r="11" spans="1:12" s="102" customFormat="1" ht="14.5" thickBot="1" x14ac:dyDescent="0.35">
      <c r="A11" s="101" t="s">
        <v>89</v>
      </c>
      <c r="B11" s="11"/>
      <c r="C11" s="11"/>
      <c r="D11" s="11"/>
      <c r="E11" s="11"/>
      <c r="F11" s="11"/>
      <c r="G11" s="11"/>
      <c r="H11" s="11"/>
      <c r="I11" s="11"/>
    </row>
    <row r="12" spans="1:12" s="102" customFormat="1" ht="43.5" customHeight="1" thickBot="1" x14ac:dyDescent="0.35">
      <c r="A12" s="302" t="s">
        <v>90</v>
      </c>
      <c r="B12" s="303"/>
      <c r="C12" s="303"/>
      <c r="D12" s="303"/>
      <c r="E12" s="303"/>
      <c r="F12" s="303"/>
      <c r="G12" s="303"/>
      <c r="H12" s="303"/>
      <c r="I12" s="304"/>
      <c r="J12" s="103"/>
      <c r="K12" s="103"/>
      <c r="L12" s="103"/>
    </row>
    <row r="14" spans="1:12" ht="28" customHeight="1" x14ac:dyDescent="0.3">
      <c r="A14" s="140" t="s">
        <v>48</v>
      </c>
      <c r="B14" s="140" t="s">
        <v>49</v>
      </c>
      <c r="C14" s="140" t="s">
        <v>50</v>
      </c>
      <c r="D14" s="325" t="s">
        <v>91</v>
      </c>
      <c r="E14" s="325"/>
      <c r="F14" s="325"/>
      <c r="G14" s="325" t="s">
        <v>92</v>
      </c>
      <c r="H14" s="325"/>
      <c r="I14" s="325"/>
      <c r="J14" s="12"/>
    </row>
    <row r="15" spans="1:12" x14ac:dyDescent="0.3">
      <c r="A15" s="46" t="s">
        <v>51</v>
      </c>
      <c r="B15" s="16">
        <v>4</v>
      </c>
      <c r="C15" s="158"/>
      <c r="D15" s="261"/>
      <c r="E15" s="262"/>
      <c r="F15" s="262"/>
      <c r="G15" s="258"/>
      <c r="H15" s="258"/>
      <c r="I15" s="259"/>
      <c r="J15" s="19" t="str">
        <f>IF(AND(A14="",B15="error"),"Missing row above.","")</f>
        <v/>
      </c>
    </row>
    <row r="16" spans="1:12" x14ac:dyDescent="0.3">
      <c r="A16" s="157"/>
      <c r="B16" s="47" t="str">
        <f>IF(A16="Proposed Use",COUNTIF($A$3:A15,"Proposed use")+1,IF(A16="Subtask",B15+0.1&amp;"","&lt; Add Subtask"))</f>
        <v>&lt; Add Subtask</v>
      </c>
      <c r="C16" s="159"/>
      <c r="D16" s="260"/>
      <c r="E16" s="260"/>
      <c r="F16" s="260"/>
      <c r="G16" s="326"/>
      <c r="H16" s="326"/>
      <c r="I16" s="326"/>
      <c r="J16" s="19" t="str">
        <f t="shared" ref="J16:J24" si="0">IF(AND(A15="",B16="error"),"Missing row above.","")</f>
        <v/>
      </c>
    </row>
    <row r="17" spans="1:13" x14ac:dyDescent="0.3">
      <c r="A17" s="157"/>
      <c r="B17" s="47" t="str">
        <f>IF(AND(A16="",A17&lt;&gt;""),"ERROR",IF(A17="Proposed Use",COUNTIF($A$3:A16,"Proposed use")+1,IF(A17="Subtask",B16+0.1&amp;"","")))</f>
        <v/>
      </c>
      <c r="C17" s="159"/>
      <c r="D17" s="257"/>
      <c r="E17" s="257"/>
      <c r="F17" s="257"/>
      <c r="G17" s="256"/>
      <c r="H17" s="256"/>
      <c r="I17" s="256"/>
      <c r="J17" s="19" t="str">
        <f t="shared" si="0"/>
        <v/>
      </c>
    </row>
    <row r="18" spans="1:13" x14ac:dyDescent="0.3">
      <c r="A18" s="157"/>
      <c r="B18" s="47" t="str">
        <f>IF(AND(A17="",A18&lt;&gt;""),"ERROR",IF(A18="Proposed Use",COUNTIF($A$3:A17,"Proposed use")+1,IF(A18="Subtask",B17+0.1&amp;"","")))</f>
        <v/>
      </c>
      <c r="C18" s="159"/>
      <c r="D18" s="257"/>
      <c r="E18" s="257"/>
      <c r="F18" s="257"/>
      <c r="G18" s="256"/>
      <c r="H18" s="256"/>
      <c r="I18" s="256"/>
      <c r="J18" s="19" t="str">
        <f t="shared" si="0"/>
        <v/>
      </c>
      <c r="M18" s="14"/>
    </row>
    <row r="19" spans="1:13" x14ac:dyDescent="0.3">
      <c r="A19" s="157"/>
      <c r="B19" s="47" t="str">
        <f>IF(AND(A18="",A19&lt;&gt;""),"ERROR",IF(A19="Proposed Use",COUNTIF($A$3:A18,"Proposed use")+1,IF(A19="Subtask",B18+0.1&amp;"","")))</f>
        <v/>
      </c>
      <c r="C19" s="159"/>
      <c r="D19" s="257"/>
      <c r="E19" s="257"/>
      <c r="F19" s="257"/>
      <c r="G19" s="256"/>
      <c r="H19" s="256"/>
      <c r="I19" s="256"/>
      <c r="J19" s="19" t="str">
        <f t="shared" si="0"/>
        <v/>
      </c>
    </row>
    <row r="20" spans="1:13" x14ac:dyDescent="0.3">
      <c r="A20" s="157"/>
      <c r="B20" s="47" t="str">
        <f>IF(AND(A19="",A20&lt;&gt;""),"ERROR",IF(A20="Proposed Use",COUNTIF($A$3:A19,"Proposed use")+1,IF(A20="Subtask",B19+0.1&amp;"","")))</f>
        <v/>
      </c>
      <c r="C20" s="159"/>
      <c r="D20" s="257"/>
      <c r="E20" s="257"/>
      <c r="F20" s="257"/>
      <c r="G20" s="256"/>
      <c r="H20" s="256"/>
      <c r="I20" s="256"/>
      <c r="J20" s="19" t="str">
        <f t="shared" si="0"/>
        <v/>
      </c>
    </row>
    <row r="21" spans="1:13" x14ac:dyDescent="0.3">
      <c r="A21" s="157"/>
      <c r="B21" s="47" t="str">
        <f>IF(AND(A20="",A21&lt;&gt;""),"ERROR",IF(A21="Proposed Use",COUNTIF($A$3:A20,"Proposed use")+1,IF(A21="Subtask",B20+0.1&amp;"","")))</f>
        <v/>
      </c>
      <c r="C21" s="159"/>
      <c r="D21" s="257"/>
      <c r="E21" s="257"/>
      <c r="F21" s="257"/>
      <c r="G21" s="256"/>
      <c r="H21" s="256"/>
      <c r="I21" s="256"/>
      <c r="J21" s="19" t="str">
        <f t="shared" si="0"/>
        <v/>
      </c>
    </row>
    <row r="22" spans="1:13" x14ac:dyDescent="0.3">
      <c r="A22" s="157"/>
      <c r="B22" s="47" t="str">
        <f>IF(AND(A21="",A22&lt;&gt;""),"ERROR",IF(A22="Proposed Use",COUNTIF($A$3:A21,"Proposed use")+1,IF(A22="Subtask",B21+0.1&amp;"","")))</f>
        <v/>
      </c>
      <c r="C22" s="159"/>
      <c r="D22" s="257"/>
      <c r="E22" s="257"/>
      <c r="F22" s="257"/>
      <c r="G22" s="256"/>
      <c r="H22" s="256"/>
      <c r="I22" s="256"/>
      <c r="J22" s="19" t="str">
        <f t="shared" si="0"/>
        <v/>
      </c>
    </row>
    <row r="23" spans="1:13" x14ac:dyDescent="0.3">
      <c r="A23" s="157"/>
      <c r="B23" s="47" t="str">
        <f>IF(AND(A22="",A23&lt;&gt;""),"ERROR",IF(A23="Proposed Use",COUNTIF($A$3:A22,"Proposed use")+1,IF(A23="Subtask",B22+0.1&amp;"","")))</f>
        <v/>
      </c>
      <c r="C23" s="159"/>
      <c r="D23" s="257"/>
      <c r="E23" s="257"/>
      <c r="F23" s="257"/>
      <c r="G23" s="256"/>
      <c r="H23" s="256"/>
      <c r="I23" s="256"/>
      <c r="J23" s="19" t="str">
        <f t="shared" si="0"/>
        <v/>
      </c>
    </row>
    <row r="24" spans="1:13" x14ac:dyDescent="0.3">
      <c r="A24" s="157"/>
      <c r="B24" s="47" t="str">
        <f>IF(AND(A23="",A24&lt;&gt;""),"ERROR",IF(A24="Proposed Use",COUNTIF($A$3:A23,"Proposed use")+1,IF(A24="Subtask",B23+0.1&amp;"","")))</f>
        <v/>
      </c>
      <c r="C24" s="159"/>
      <c r="D24" s="257"/>
      <c r="E24" s="257"/>
      <c r="F24" s="257"/>
      <c r="G24" s="256"/>
      <c r="H24" s="256"/>
      <c r="I24" s="256"/>
      <c r="J24" s="19" t="str">
        <f t="shared" si="0"/>
        <v/>
      </c>
    </row>
    <row r="26" spans="1:13" ht="43.5" customHeight="1" x14ac:dyDescent="0.3">
      <c r="A26" s="140" t="s">
        <v>48</v>
      </c>
      <c r="B26" s="140" t="s">
        <v>49</v>
      </c>
      <c r="C26" s="140" t="s">
        <v>93</v>
      </c>
      <c r="D26" s="140" t="s">
        <v>94</v>
      </c>
      <c r="E26" s="140" t="s">
        <v>95</v>
      </c>
      <c r="F26" s="140" t="s">
        <v>96</v>
      </c>
      <c r="G26" s="140" t="s">
        <v>97</v>
      </c>
      <c r="H26" s="140" t="s">
        <v>46</v>
      </c>
      <c r="I26" s="12"/>
    </row>
    <row r="27" spans="1:13" x14ac:dyDescent="0.3">
      <c r="A27" s="46" t="s">
        <v>51</v>
      </c>
      <c r="B27" s="16">
        <v>4</v>
      </c>
      <c r="C27" s="160" t="s">
        <v>98</v>
      </c>
      <c r="D27" s="161"/>
      <c r="E27" s="161"/>
      <c r="F27" s="162"/>
      <c r="G27" s="162"/>
      <c r="H27" s="18">
        <f>IF(A28="Subtask",IF(SUM(F27:G27)&lt;&gt;SUM(H28:H36),"(Incomplete)",SUM(H28:H36)),SUM(F27:G27))</f>
        <v>0</v>
      </c>
      <c r="I27" s="19" t="str">
        <f>IF(H27="(Incomplete)","Total of Subtasks does not match Proposed Use total.",IF(AND(A26="",B27="error"),"Missing row above.",""))</f>
        <v/>
      </c>
    </row>
    <row r="28" spans="1:13" x14ac:dyDescent="0.3">
      <c r="A28" s="48">
        <f>A16</f>
        <v>0</v>
      </c>
      <c r="B28" s="47" t="str">
        <f>IF(A28="Proposed Use",COUNTIF($A$3:A27,"Proposed use")+1,IF(A28="Subtask",B27+0.1&amp;"",""))</f>
        <v/>
      </c>
      <c r="C28" s="163" t="s">
        <v>98</v>
      </c>
      <c r="D28" s="164"/>
      <c r="E28" s="164"/>
      <c r="F28" s="165"/>
      <c r="G28" s="165"/>
      <c r="H28" s="23" t="b">
        <f>IF($A28="Subtask",SUM(F28:G28,0))</f>
        <v>0</v>
      </c>
      <c r="I28" s="19" t="str">
        <f>IF(H28="(Incomplete)","Total of Subtasks does not match Proposed Use total.",IF(AND($A27="",$B28="error"),"Missing row above.",""))</f>
        <v/>
      </c>
      <c r="J28" s="19"/>
    </row>
    <row r="29" spans="1:13" x14ac:dyDescent="0.3">
      <c r="A29" s="48">
        <f t="shared" ref="A29:A36" si="1">A17</f>
        <v>0</v>
      </c>
      <c r="B29" s="47" t="str">
        <f>IF(AND(A28="",A29&lt;&gt;""),"ERROR",IF(A29="Proposed Use",COUNTIF($A$3:A28,"Proposed use")+1,IF(A29="Subtask",B28+0.1&amp;"","")))</f>
        <v/>
      </c>
      <c r="C29" s="163" t="s">
        <v>98</v>
      </c>
      <c r="D29" s="164"/>
      <c r="E29" s="164"/>
      <c r="F29" s="165"/>
      <c r="G29" s="165"/>
      <c r="H29" s="23" t="b">
        <f t="shared" ref="H29:H33" si="2">IF($A29="Subtask",SUM(F29:G29,0))</f>
        <v>0</v>
      </c>
      <c r="I29" s="19" t="str">
        <f t="shared" ref="I29:I33" si="3">IF(H29="(Incomplete)","Total of Subtasks does not match Proposed Use total.",IF(AND($A28="",$B29="error"),"Missing row above.",""))</f>
        <v/>
      </c>
      <c r="J29" s="19"/>
    </row>
    <row r="30" spans="1:13" x14ac:dyDescent="0.3">
      <c r="A30" s="48">
        <f t="shared" si="1"/>
        <v>0</v>
      </c>
      <c r="B30" s="47" t="str">
        <f>IF(AND(A29="",A30&lt;&gt;""),"ERROR",IF(A30="Proposed Use",COUNTIF($A$3:A29,"Proposed use")+1,IF(A30="Subtask",B29+0.1&amp;"","")))</f>
        <v/>
      </c>
      <c r="C30" s="163" t="s">
        <v>98</v>
      </c>
      <c r="D30" s="164"/>
      <c r="E30" s="164"/>
      <c r="F30" s="165"/>
      <c r="G30" s="165"/>
      <c r="H30" s="23" t="b">
        <f t="shared" si="2"/>
        <v>0</v>
      </c>
      <c r="I30" s="19" t="str">
        <f t="shared" si="3"/>
        <v/>
      </c>
      <c r="J30" s="19"/>
      <c r="M30" s="14"/>
    </row>
    <row r="31" spans="1:13" x14ac:dyDescent="0.3">
      <c r="A31" s="48">
        <f t="shared" si="1"/>
        <v>0</v>
      </c>
      <c r="B31" s="47" t="str">
        <f>IF(AND(A30="",A31&lt;&gt;""),"ERROR",IF(A31="Proposed Use",COUNTIF($A$3:A30,"Proposed use")+1,IF(A31="Subtask",B30+0.1&amp;"","")))</f>
        <v/>
      </c>
      <c r="C31" s="163" t="s">
        <v>98</v>
      </c>
      <c r="D31" s="164"/>
      <c r="E31" s="164"/>
      <c r="F31" s="165"/>
      <c r="G31" s="165"/>
      <c r="H31" s="23" t="b">
        <f t="shared" si="2"/>
        <v>0</v>
      </c>
      <c r="I31" s="19" t="str">
        <f t="shared" si="3"/>
        <v/>
      </c>
      <c r="J31" s="19"/>
    </row>
    <row r="32" spans="1:13" x14ac:dyDescent="0.3">
      <c r="A32" s="48">
        <f t="shared" si="1"/>
        <v>0</v>
      </c>
      <c r="B32" s="47" t="str">
        <f>IF(AND(A31="",A32&lt;&gt;""),"ERROR",IF(A32="Proposed Use",COUNTIF($A$3:A31,"Proposed use")+1,IF(A32="Subtask",B31+0.1&amp;"","")))</f>
        <v/>
      </c>
      <c r="C32" s="166" t="s">
        <v>98</v>
      </c>
      <c r="D32" s="164"/>
      <c r="E32" s="164"/>
      <c r="F32" s="165"/>
      <c r="G32" s="165"/>
      <c r="H32" s="23" t="b">
        <f t="shared" si="2"/>
        <v>0</v>
      </c>
      <c r="I32" s="19" t="str">
        <f t="shared" si="3"/>
        <v/>
      </c>
      <c r="J32" s="19"/>
    </row>
    <row r="33" spans="1:10" x14ac:dyDescent="0.3">
      <c r="A33" s="48">
        <f t="shared" si="1"/>
        <v>0</v>
      </c>
      <c r="B33" s="47" t="str">
        <f>IF(AND(A32="",A33&lt;&gt;""),"ERROR",IF(A33="Proposed Use",COUNTIF($A$3:A32,"Proposed use")+1,IF(A33="Subtask",B32+0.1&amp;"","")))</f>
        <v/>
      </c>
      <c r="C33" s="166" t="s">
        <v>98</v>
      </c>
      <c r="D33" s="164"/>
      <c r="E33" s="164"/>
      <c r="F33" s="165"/>
      <c r="G33" s="165"/>
      <c r="H33" s="23" t="b">
        <f t="shared" si="2"/>
        <v>0</v>
      </c>
      <c r="I33" s="19" t="str">
        <f t="shared" si="3"/>
        <v/>
      </c>
      <c r="J33" s="19"/>
    </row>
    <row r="34" spans="1:10" x14ac:dyDescent="0.3">
      <c r="A34" s="48">
        <f t="shared" si="1"/>
        <v>0</v>
      </c>
      <c r="B34" s="47" t="str">
        <f>IF(AND(A33="",A34&lt;&gt;""),"ERROR",IF(A34="Proposed Use",COUNTIF($A$3:A33,"Proposed use")+1,IF(A34="Subtask",B33+0.1&amp;"","")))</f>
        <v/>
      </c>
      <c r="C34" s="163" t="s">
        <v>98</v>
      </c>
      <c r="D34" s="164"/>
      <c r="E34" s="164"/>
      <c r="F34" s="165"/>
      <c r="G34" s="165"/>
      <c r="H34" s="23" t="b">
        <f t="shared" ref="H34:H36" si="4">IF($A34="Subtask",SUM(F34:G34,0))</f>
        <v>0</v>
      </c>
      <c r="I34" s="19" t="str">
        <f t="shared" ref="I34:I36" si="5">IF(H34="(Incomplete)","Total of Subtasks does not match Proposed Use total.",IF(AND($A33="",$B34="error"),"Missing row above.",""))</f>
        <v/>
      </c>
      <c r="J34" s="19"/>
    </row>
    <row r="35" spans="1:10" x14ac:dyDescent="0.3">
      <c r="A35" s="48">
        <f t="shared" si="1"/>
        <v>0</v>
      </c>
      <c r="B35" s="47" t="str">
        <f>IF(AND(A34="",A35&lt;&gt;""),"ERROR",IF(A35="Proposed Use",COUNTIF($A$3:A34,"Proposed use")+1,IF(A35="Subtask",B34+0.1&amp;"","")))</f>
        <v/>
      </c>
      <c r="C35" s="166" t="s">
        <v>98</v>
      </c>
      <c r="D35" s="164"/>
      <c r="E35" s="164"/>
      <c r="F35" s="165"/>
      <c r="G35" s="165"/>
      <c r="H35" s="23" t="b">
        <f t="shared" si="4"/>
        <v>0</v>
      </c>
      <c r="I35" s="19" t="str">
        <f t="shared" si="5"/>
        <v/>
      </c>
      <c r="J35" s="19"/>
    </row>
    <row r="36" spans="1:10" x14ac:dyDescent="0.3">
      <c r="A36" s="48">
        <f t="shared" si="1"/>
        <v>0</v>
      </c>
      <c r="B36" s="47" t="str">
        <f>IF(AND(A35="",A36&lt;&gt;""),"ERROR",IF(A36="Proposed Use",COUNTIF($A$3:A35,"Proposed use")+1,IF(A36="Subtask",B35+0.1&amp;"","")))</f>
        <v/>
      </c>
      <c r="C36" s="166" t="s">
        <v>98</v>
      </c>
      <c r="D36" s="164"/>
      <c r="E36" s="164"/>
      <c r="F36" s="165"/>
      <c r="G36" s="165"/>
      <c r="H36" s="23" t="b">
        <f t="shared" si="4"/>
        <v>0</v>
      </c>
      <c r="I36" s="19" t="str">
        <f t="shared" si="5"/>
        <v/>
      </c>
      <c r="J36" s="19"/>
    </row>
    <row r="37" spans="1:10" ht="14.5" thickBot="1" x14ac:dyDescent="0.35"/>
    <row r="38" spans="1:10" ht="60" customHeight="1" x14ac:dyDescent="0.3">
      <c r="A38" s="317" t="s">
        <v>154</v>
      </c>
      <c r="B38" s="318"/>
      <c r="C38" s="318"/>
      <c r="D38" s="318"/>
      <c r="E38" s="318"/>
      <c r="F38" s="318"/>
      <c r="G38" s="318"/>
      <c r="H38" s="318"/>
      <c r="I38" s="319"/>
    </row>
    <row r="39" spans="1:10" ht="206.15" customHeight="1" x14ac:dyDescent="0.3">
      <c r="A39" s="323"/>
      <c r="B39" s="211"/>
      <c r="C39" s="211"/>
      <c r="D39" s="211"/>
      <c r="E39" s="211"/>
      <c r="F39" s="211"/>
      <c r="G39" s="211"/>
      <c r="H39" s="211"/>
      <c r="I39" s="324"/>
    </row>
    <row r="40" spans="1:10" ht="81.650000000000006" customHeight="1" x14ac:dyDescent="0.3">
      <c r="A40" s="266" t="s">
        <v>155</v>
      </c>
      <c r="B40" s="267"/>
      <c r="C40" s="267"/>
      <c r="D40" s="267"/>
      <c r="E40" s="267"/>
      <c r="F40" s="267"/>
      <c r="G40" s="267"/>
      <c r="H40" s="267"/>
      <c r="I40" s="268"/>
    </row>
    <row r="41" spans="1:10" ht="205.5" customHeight="1" x14ac:dyDescent="0.3">
      <c r="A41" s="323"/>
      <c r="B41" s="211"/>
      <c r="C41" s="211"/>
      <c r="D41" s="211"/>
      <c r="E41" s="211"/>
      <c r="F41" s="211"/>
      <c r="G41" s="211"/>
      <c r="H41" s="211"/>
      <c r="I41" s="324"/>
    </row>
    <row r="42" spans="1:10" ht="60" customHeight="1" x14ac:dyDescent="0.3">
      <c r="A42" s="266" t="s">
        <v>156</v>
      </c>
      <c r="B42" s="267"/>
      <c r="C42" s="267"/>
      <c r="D42" s="267"/>
      <c r="E42" s="267"/>
      <c r="F42" s="267"/>
      <c r="G42" s="267"/>
      <c r="H42" s="267"/>
      <c r="I42" s="268"/>
    </row>
    <row r="43" spans="1:10" ht="205.5" customHeight="1" thickBot="1" x14ac:dyDescent="0.35">
      <c r="A43" s="269"/>
      <c r="B43" s="270"/>
      <c r="C43" s="270"/>
      <c r="D43" s="270"/>
      <c r="E43" s="270"/>
      <c r="F43" s="270"/>
      <c r="G43" s="270"/>
      <c r="H43" s="270"/>
      <c r="I43" s="271"/>
    </row>
    <row r="44" spans="1:10" ht="23.15" customHeight="1" thickBot="1" x14ac:dyDescent="0.35">
      <c r="A44" s="104"/>
      <c r="B44" s="104"/>
      <c r="C44" s="104"/>
      <c r="D44" s="104"/>
      <c r="E44" s="104"/>
      <c r="F44" s="104"/>
      <c r="G44" s="104"/>
      <c r="H44" s="104"/>
    </row>
    <row r="45" spans="1:10" ht="23" x14ac:dyDescent="0.3">
      <c r="A45" s="272" t="s">
        <v>102</v>
      </c>
      <c r="B45" s="273"/>
      <c r="C45" s="273"/>
      <c r="D45" s="274"/>
      <c r="E45" s="104"/>
      <c r="F45" s="104"/>
      <c r="G45" s="104"/>
      <c r="H45" s="104"/>
    </row>
    <row r="46" spans="1:10" ht="14.5" thickBot="1" x14ac:dyDescent="0.35">
      <c r="A46" s="275" t="s">
        <v>103</v>
      </c>
      <c r="B46" s="413"/>
      <c r="C46" s="413"/>
      <c r="D46" s="277"/>
      <c r="E46" s="104"/>
      <c r="F46" s="104"/>
      <c r="G46" s="104"/>
      <c r="H46" s="104"/>
    </row>
    <row r="47" spans="1:10" ht="18" x14ac:dyDescent="0.3">
      <c r="A47" s="278" t="s">
        <v>104</v>
      </c>
      <c r="B47" s="279"/>
      <c r="C47" s="279"/>
      <c r="D47" s="280"/>
      <c r="E47" s="104"/>
      <c r="F47" s="104"/>
      <c r="G47" s="104"/>
      <c r="H47" s="104"/>
    </row>
    <row r="48" spans="1:10" ht="14.5" thickBot="1" x14ac:dyDescent="0.35">
      <c r="A48" s="293" t="s">
        <v>105</v>
      </c>
      <c r="B48" s="294"/>
      <c r="C48" s="294"/>
      <c r="D48" s="295"/>
      <c r="E48" s="104"/>
      <c r="F48" s="104"/>
      <c r="G48" s="104"/>
      <c r="H48" s="104"/>
    </row>
    <row r="49" spans="1:9" ht="72" customHeight="1" thickBot="1" x14ac:dyDescent="0.35">
      <c r="A49" s="281" t="s">
        <v>106</v>
      </c>
      <c r="B49" s="412"/>
      <c r="C49" s="412"/>
      <c r="D49" s="283"/>
      <c r="E49" s="104"/>
      <c r="G49" s="105"/>
      <c r="H49" s="105"/>
      <c r="I49" s="106"/>
    </row>
    <row r="50" spans="1:9" ht="40" customHeight="1" x14ac:dyDescent="0.3">
      <c r="A50" s="167"/>
      <c r="B50" s="284" t="s">
        <v>107</v>
      </c>
      <c r="C50" s="284"/>
      <c r="D50" s="285"/>
      <c r="E50" s="104"/>
      <c r="F50" s="104"/>
      <c r="G50" s="104"/>
      <c r="H50" s="104"/>
    </row>
    <row r="51" spans="1:9" ht="40" customHeight="1" x14ac:dyDescent="0.3">
      <c r="A51" s="168"/>
      <c r="B51" s="286" t="s">
        <v>108</v>
      </c>
      <c r="C51" s="286"/>
      <c r="D51" s="287"/>
      <c r="E51" s="104"/>
      <c r="F51" s="104"/>
      <c r="G51" s="104"/>
      <c r="H51" s="104"/>
    </row>
    <row r="52" spans="1:9" ht="40" customHeight="1" x14ac:dyDescent="0.3">
      <c r="A52" s="168"/>
      <c r="B52" s="286" t="s">
        <v>109</v>
      </c>
      <c r="C52" s="286"/>
      <c r="D52" s="287"/>
      <c r="E52" s="104"/>
      <c r="F52" s="104"/>
      <c r="G52" s="104"/>
      <c r="H52" s="104"/>
    </row>
    <row r="53" spans="1:9" ht="40" customHeight="1" x14ac:dyDescent="0.3">
      <c r="A53" s="168"/>
      <c r="B53" s="286" t="s">
        <v>110</v>
      </c>
      <c r="C53" s="286"/>
      <c r="D53" s="287"/>
      <c r="E53" s="104"/>
      <c r="F53" s="104"/>
      <c r="G53" s="104"/>
      <c r="H53" s="104"/>
    </row>
    <row r="54" spans="1:9" ht="40" customHeight="1" thickBot="1" x14ac:dyDescent="0.35">
      <c r="A54" s="169"/>
      <c r="B54" s="288" t="s">
        <v>111</v>
      </c>
      <c r="C54" s="288"/>
      <c r="D54" s="289"/>
      <c r="E54" s="104"/>
      <c r="F54" s="104"/>
      <c r="G54" s="104"/>
      <c r="H54" s="104"/>
    </row>
    <row r="55" spans="1:9" ht="57" customHeight="1" thickBot="1" x14ac:dyDescent="0.35">
      <c r="A55" s="417" t="s">
        <v>112</v>
      </c>
      <c r="B55" s="418"/>
      <c r="C55" s="418"/>
      <c r="D55" s="419"/>
      <c r="E55" s="104"/>
      <c r="F55" s="104"/>
      <c r="G55" s="104"/>
      <c r="H55" s="104"/>
    </row>
    <row r="56" spans="1:9" ht="214" customHeight="1" thickBot="1" x14ac:dyDescent="0.35">
      <c r="A56" s="263"/>
      <c r="B56" s="264"/>
      <c r="C56" s="264"/>
      <c r="D56" s="265"/>
      <c r="E56" s="104"/>
      <c r="F56" s="104"/>
      <c r="G56" s="104"/>
      <c r="H56" s="104"/>
    </row>
  </sheetData>
  <sheetProtection algorithmName="SHA-512" hashValue="9EQM1QO+n2mR9w9AERTZU1oSAKHo4advz1sChHf9AVRnhs9TpsQNyH4QYRxuA5amYr0uhEQyjIRjYmCAsayhEg==" saltValue="h/9O8oF0V532OO8MhQLb8A==" spinCount="100000" sheet="1" objects="1" scenarios="1"/>
  <mergeCells count="49">
    <mergeCell ref="A55:D55"/>
    <mergeCell ref="A56:D56"/>
    <mergeCell ref="B50:D50"/>
    <mergeCell ref="B51:D51"/>
    <mergeCell ref="B52:D52"/>
    <mergeCell ref="B53:D53"/>
    <mergeCell ref="B54:D54"/>
    <mergeCell ref="B8:I8"/>
    <mergeCell ref="A12:I12"/>
    <mergeCell ref="A2:I2"/>
    <mergeCell ref="A3:I3"/>
    <mergeCell ref="A4:I4"/>
    <mergeCell ref="B5:I5"/>
    <mergeCell ref="B6:I6"/>
    <mergeCell ref="B7:I7"/>
    <mergeCell ref="A38:I38"/>
    <mergeCell ref="A39:I39"/>
    <mergeCell ref="A45:D45"/>
    <mergeCell ref="A1:I1"/>
    <mergeCell ref="A49:D49"/>
    <mergeCell ref="A42:I42"/>
    <mergeCell ref="A43:I43"/>
    <mergeCell ref="A46:D46"/>
    <mergeCell ref="A47:D47"/>
    <mergeCell ref="A48:D48"/>
    <mergeCell ref="A40:I40"/>
    <mergeCell ref="A41:I41"/>
    <mergeCell ref="D17:F17"/>
    <mergeCell ref="G17:I17"/>
    <mergeCell ref="D18:F18"/>
    <mergeCell ref="G18:I18"/>
    <mergeCell ref="D19:F19"/>
    <mergeCell ref="G19:I19"/>
    <mergeCell ref="D14:F14"/>
    <mergeCell ref="G14:I14"/>
    <mergeCell ref="D15:F15"/>
    <mergeCell ref="G15:I15"/>
    <mergeCell ref="D16:F16"/>
    <mergeCell ref="G16:I16"/>
    <mergeCell ref="D23:F23"/>
    <mergeCell ref="G23:I23"/>
    <mergeCell ref="D24:F24"/>
    <mergeCell ref="G24:I24"/>
    <mergeCell ref="D20:F20"/>
    <mergeCell ref="G20:I20"/>
    <mergeCell ref="D21:F21"/>
    <mergeCell ref="G21:I21"/>
    <mergeCell ref="D22:F22"/>
    <mergeCell ref="G22:I22"/>
  </mergeCells>
  <conditionalFormatting sqref="A28:G33">
    <cfRule type="expression" dxfId="85" priority="44">
      <formula>$A16&lt;&gt;""</formula>
    </cfRule>
    <cfRule type="expression" dxfId="84" priority="47">
      <formula>$A16=""</formula>
    </cfRule>
  </conditionalFormatting>
  <conditionalFormatting sqref="C28:G33">
    <cfRule type="expression" dxfId="83" priority="48">
      <formula>$A16&lt;&gt;0</formula>
    </cfRule>
  </conditionalFormatting>
  <conditionalFormatting sqref="B28">
    <cfRule type="cellIs" dxfId="82" priority="49" operator="equal">
      <formula>"ERROR"</formula>
    </cfRule>
  </conditionalFormatting>
  <conditionalFormatting sqref="B29:B33">
    <cfRule type="cellIs" dxfId="81" priority="46" operator="equal">
      <formula>"ERROR"</formula>
    </cfRule>
  </conditionalFormatting>
  <conditionalFormatting sqref="A27:H33">
    <cfRule type="expression" dxfId="80" priority="45">
      <formula>$A27="Proposed Use"</formula>
    </cfRule>
  </conditionalFormatting>
  <conditionalFormatting sqref="I27 I28:J33">
    <cfRule type="expression" dxfId="79" priority="34">
      <formula>$B27="error"</formula>
    </cfRule>
  </conditionalFormatting>
  <conditionalFormatting sqref="I28:J33">
    <cfRule type="expression" dxfId="78" priority="31">
      <formula>$I28="(Incomplete)"</formula>
    </cfRule>
    <cfRule type="expression" dxfId="77" priority="32">
      <formula>$A28=""</formula>
    </cfRule>
  </conditionalFormatting>
  <conditionalFormatting sqref="H28:H33">
    <cfRule type="expression" dxfId="76" priority="33">
      <formula>$A16&lt;&gt;""</formula>
    </cfRule>
    <cfRule type="expression" dxfId="75" priority="36">
      <formula>$A16=""</formula>
    </cfRule>
  </conditionalFormatting>
  <conditionalFormatting sqref="I27">
    <cfRule type="expression" dxfId="74" priority="37">
      <formula>$H27="(Incomplete)"</formula>
    </cfRule>
    <cfRule type="expression" dxfId="73" priority="38">
      <formula>$A27=""</formula>
    </cfRule>
  </conditionalFormatting>
  <conditionalFormatting sqref="H28:I33">
    <cfRule type="expression" dxfId="72" priority="40">
      <formula>$A16=""</formula>
    </cfRule>
  </conditionalFormatting>
  <conditionalFormatting sqref="A16">
    <cfRule type="expression" dxfId="71" priority="15">
      <formula>$A16&lt;&gt;""</formula>
    </cfRule>
    <cfRule type="expression" dxfId="70" priority="27">
      <formula>$A15&lt;&gt;""</formula>
    </cfRule>
  </conditionalFormatting>
  <conditionalFormatting sqref="A16:D16">
    <cfRule type="expression" dxfId="69" priority="26">
      <formula>$A16&lt;&gt;""</formula>
    </cfRule>
  </conditionalFormatting>
  <conditionalFormatting sqref="B16:D24 G16:G24">
    <cfRule type="expression" dxfId="68" priority="23">
      <formula>$A16=""</formula>
    </cfRule>
  </conditionalFormatting>
  <conditionalFormatting sqref="C16:D24 G16:G24">
    <cfRule type="expression" dxfId="67" priority="24">
      <formula>$A16&lt;&gt;0</formula>
    </cfRule>
  </conditionalFormatting>
  <conditionalFormatting sqref="B16">
    <cfRule type="cellIs" dxfId="66" priority="16" operator="equal">
      <formula>"&lt; Add Subtask"</formula>
    </cfRule>
    <cfRule type="cellIs" dxfId="65" priority="25" operator="equal">
      <formula>"ERROR"</formula>
    </cfRule>
  </conditionalFormatting>
  <conditionalFormatting sqref="A17:A24">
    <cfRule type="expression" dxfId="64" priority="22">
      <formula>$A16&lt;&gt;""</formula>
    </cfRule>
  </conditionalFormatting>
  <conditionalFormatting sqref="B17:B24">
    <cfRule type="cellIs" dxfId="63" priority="20" operator="equal">
      <formula>"ERROR"</formula>
    </cfRule>
  </conditionalFormatting>
  <conditionalFormatting sqref="J15">
    <cfRule type="expression" dxfId="62" priority="18">
      <formula>$B15="error"</formula>
    </cfRule>
  </conditionalFormatting>
  <conditionalFormatting sqref="J16:J24">
    <cfRule type="expression" dxfId="61" priority="17">
      <formula>$B16="error"</formula>
    </cfRule>
  </conditionalFormatting>
  <conditionalFormatting sqref="J15:J24">
    <cfRule type="expression" dxfId="60" priority="28">
      <formula>$I15="(Incomplete)"</formula>
    </cfRule>
    <cfRule type="expression" dxfId="59" priority="29">
      <formula>$A15=""</formula>
    </cfRule>
  </conditionalFormatting>
  <conditionalFormatting sqref="A17:A24">
    <cfRule type="expression" dxfId="58" priority="12">
      <formula>$A17&lt;&gt;""</formula>
    </cfRule>
    <cfRule type="expression" dxfId="57" priority="14">
      <formula>$A16&lt;&gt;""</formula>
    </cfRule>
  </conditionalFormatting>
  <conditionalFormatting sqref="A17:A24">
    <cfRule type="expression" dxfId="56" priority="13">
      <formula>$A17&lt;&gt;""</formula>
    </cfRule>
  </conditionalFormatting>
  <conditionalFormatting sqref="A15:I24">
    <cfRule type="expression" dxfId="55" priority="19">
      <formula>$A15="Proposed Use"</formula>
    </cfRule>
    <cfRule type="expression" dxfId="54" priority="21">
      <formula>$A15&lt;&gt;""</formula>
    </cfRule>
  </conditionalFormatting>
  <conditionalFormatting sqref="A34:G36">
    <cfRule type="expression" dxfId="53" priority="7">
      <formula>$A22&lt;&gt;""</formula>
    </cfRule>
    <cfRule type="expression" dxfId="52" priority="10">
      <formula>$A22=""</formula>
    </cfRule>
  </conditionalFormatting>
  <conditionalFormatting sqref="C34:G36">
    <cfRule type="expression" dxfId="51" priority="11">
      <formula>$A22&lt;&gt;0</formula>
    </cfRule>
  </conditionalFormatting>
  <conditionalFormatting sqref="B34:B36">
    <cfRule type="cellIs" dxfId="50" priority="9" operator="equal">
      <formula>"ERROR"</formula>
    </cfRule>
  </conditionalFormatting>
  <conditionalFormatting sqref="A34:H36">
    <cfRule type="expression" dxfId="49" priority="8">
      <formula>$A34="Proposed Use"</formula>
    </cfRule>
  </conditionalFormatting>
  <conditionalFormatting sqref="I34:J36">
    <cfRule type="expression" dxfId="48" priority="4">
      <formula>$B34="error"</formula>
    </cfRule>
  </conditionalFormatting>
  <conditionalFormatting sqref="I34:J36">
    <cfRule type="expression" dxfId="47" priority="1">
      <formula>$I34="(Incomplete)"</formula>
    </cfRule>
    <cfRule type="expression" dxfId="46" priority="2">
      <formula>$A34=""</formula>
    </cfRule>
  </conditionalFormatting>
  <conditionalFormatting sqref="H34:H36">
    <cfRule type="expression" dxfId="45" priority="3">
      <formula>$A22&lt;&gt;""</formula>
    </cfRule>
    <cfRule type="expression" dxfId="44" priority="5">
      <formula>$A22=""</formula>
    </cfRule>
  </conditionalFormatting>
  <conditionalFormatting sqref="H34:I36">
    <cfRule type="expression" dxfId="43" priority="6">
      <formula>$A22=""</formula>
    </cfRule>
  </conditionalFormatting>
  <dataValidations count="3">
    <dataValidation type="list" allowBlank="1" showInputMessage="1" showErrorMessage="1" sqref="A5:A8" xr:uid="{D5FD8844-4BDC-4A2F-9004-2BBB4B39678D}">
      <formula1>"X"</formula1>
    </dataValidation>
    <dataValidation type="list" allowBlank="1" showInputMessage="1" showErrorMessage="1" sqref="A16:A24" xr:uid="{D7459B99-4F9D-4387-8FD4-0F32E8BF3212}">
      <formula1>"Subtask"</formula1>
    </dataValidation>
    <dataValidation type="list" allowBlank="1" showInputMessage="1" showErrorMessage="1" sqref="C27:C36" xr:uid="{E13EA57C-0444-421C-998E-55D8FD31AC3D}">
      <formula1>"Retained,Suballocated"</formula1>
    </dataValidation>
  </dataValidations>
  <pageMargins left="0.7" right="0.7" top="0.75" bottom="0.75" header="0.3" footer="0.3"/>
  <pageSetup scale="73" orientation="landscape" horizontalDpi="1200" verticalDpi="1200" r:id="rId1"/>
  <rowBreaks count="2" manualBreakCount="2">
    <brk id="37" max="8" man="1"/>
    <brk id="41" max="8" man="1"/>
  </rowBreaks>
  <colBreaks count="1" manualBreakCount="1">
    <brk id="9" min="1" max="104"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0</xdr:col>
                    <xdr:colOff>171450</xdr:colOff>
                    <xdr:row>49</xdr:row>
                    <xdr:rowOff>133350</xdr:rowOff>
                  </from>
                  <to>
                    <xdr:col>0</xdr:col>
                    <xdr:colOff>971550</xdr:colOff>
                    <xdr:row>49</xdr:row>
                    <xdr:rowOff>342900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0</xdr:col>
                    <xdr:colOff>171450</xdr:colOff>
                    <xdr:row>50</xdr:row>
                    <xdr:rowOff>114300</xdr:rowOff>
                  </from>
                  <to>
                    <xdr:col>0</xdr:col>
                    <xdr:colOff>971550</xdr:colOff>
                    <xdr:row>50</xdr:row>
                    <xdr:rowOff>323850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0</xdr:col>
                    <xdr:colOff>171450</xdr:colOff>
                    <xdr:row>51</xdr:row>
                    <xdr:rowOff>127000</xdr:rowOff>
                  </from>
                  <to>
                    <xdr:col>0</xdr:col>
                    <xdr:colOff>971550</xdr:colOff>
                    <xdr:row>51</xdr:row>
                    <xdr:rowOff>336550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0</xdr:col>
                    <xdr:colOff>171450</xdr:colOff>
                    <xdr:row>52</xdr:row>
                    <xdr:rowOff>133350</xdr:rowOff>
                  </from>
                  <to>
                    <xdr:col>0</xdr:col>
                    <xdr:colOff>971550</xdr:colOff>
                    <xdr:row>52</xdr:row>
                    <xdr:rowOff>342900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0</xdr:col>
                    <xdr:colOff>171450</xdr:colOff>
                    <xdr:row>53</xdr:row>
                    <xdr:rowOff>69850</xdr:rowOff>
                  </from>
                  <to>
                    <xdr:col>1</xdr:col>
                    <xdr:colOff>107950</xdr:colOff>
                    <xdr:row>53</xdr:row>
                    <xdr:rowOff>393700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95F41-D8B8-4B6C-BC54-96CBA23AD6EF}">
  <sheetPr>
    <tabColor rgb="FF7030A0"/>
  </sheetPr>
  <dimension ref="A1:M56"/>
  <sheetViews>
    <sheetView zoomScaleNormal="100" zoomScalePageLayoutView="115" workbookViewId="0">
      <selection sqref="A1:I1"/>
    </sheetView>
  </sheetViews>
  <sheetFormatPr defaultColWidth="8.7265625" defaultRowHeight="14" x14ac:dyDescent="0.3"/>
  <cols>
    <col min="1" max="1" width="16.1796875" style="11" customWidth="1"/>
    <col min="2" max="2" width="18.81640625" style="11" bestFit="1" customWidth="1"/>
    <col min="3" max="3" width="24.81640625" style="11" customWidth="1"/>
    <col min="4" max="5" width="16.54296875" style="11" customWidth="1"/>
    <col min="6" max="8" width="17.81640625" style="11" bestFit="1" customWidth="1"/>
    <col min="9" max="9" width="16.54296875" style="11" customWidth="1"/>
    <col min="10" max="11" width="20.26953125" style="11" customWidth="1"/>
    <col min="12" max="12" width="8.7265625" style="11"/>
    <col min="13" max="13" width="19.453125" style="11" customWidth="1"/>
    <col min="14" max="15" width="18.54296875" style="11" customWidth="1"/>
    <col min="16" max="17" width="12.453125" style="11" customWidth="1"/>
    <col min="18" max="19" width="18.1796875" style="11" customWidth="1"/>
    <col min="20" max="23" width="16.453125" style="11" customWidth="1"/>
    <col min="24" max="24" width="27.453125" style="11" customWidth="1"/>
    <col min="25" max="16384" width="8.7265625" style="11"/>
  </cols>
  <sheetData>
    <row r="1" spans="1:12" ht="50.15" customHeight="1" thickBot="1" x14ac:dyDescent="0.35">
      <c r="A1" s="411" t="s">
        <v>152</v>
      </c>
      <c r="B1" s="411"/>
      <c r="C1" s="411"/>
      <c r="D1" s="411"/>
      <c r="E1" s="411"/>
      <c r="F1" s="411"/>
      <c r="G1" s="411"/>
      <c r="H1" s="411"/>
      <c r="I1" s="411"/>
    </row>
    <row r="2" spans="1:12" ht="25.5" customHeight="1" x14ac:dyDescent="0.3">
      <c r="A2" s="305" t="s">
        <v>159</v>
      </c>
      <c r="B2" s="306"/>
      <c r="C2" s="306"/>
      <c r="D2" s="306"/>
      <c r="E2" s="306"/>
      <c r="F2" s="306"/>
      <c r="G2" s="306"/>
      <c r="H2" s="306"/>
      <c r="I2" s="307"/>
    </row>
    <row r="3" spans="1:12" ht="19.5" customHeight="1" x14ac:dyDescent="0.3">
      <c r="A3" s="414" t="s">
        <v>83</v>
      </c>
      <c r="B3" s="415"/>
      <c r="C3" s="415"/>
      <c r="D3" s="415"/>
      <c r="E3" s="415"/>
      <c r="F3" s="415"/>
      <c r="G3" s="415"/>
      <c r="H3" s="415"/>
      <c r="I3" s="416"/>
    </row>
    <row r="4" spans="1:12" ht="14.5" thickBot="1" x14ac:dyDescent="0.35">
      <c r="A4" s="311" t="s">
        <v>84</v>
      </c>
      <c r="B4" s="312"/>
      <c r="C4" s="312"/>
      <c r="D4" s="312"/>
      <c r="E4" s="312"/>
      <c r="F4" s="312"/>
      <c r="G4" s="312"/>
      <c r="H4" s="312"/>
      <c r="I4" s="313"/>
    </row>
    <row r="5" spans="1:12" ht="26.25" customHeight="1" x14ac:dyDescent="0.3">
      <c r="A5" s="154"/>
      <c r="B5" s="314" t="s">
        <v>85</v>
      </c>
      <c r="C5" s="315"/>
      <c r="D5" s="315"/>
      <c r="E5" s="315"/>
      <c r="F5" s="315"/>
      <c r="G5" s="315"/>
      <c r="H5" s="315"/>
      <c r="I5" s="316"/>
    </row>
    <row r="6" spans="1:12" ht="26.25" customHeight="1" x14ac:dyDescent="0.3">
      <c r="A6" s="155"/>
      <c r="B6" s="296" t="s">
        <v>86</v>
      </c>
      <c r="C6" s="297"/>
      <c r="D6" s="297"/>
      <c r="E6" s="297"/>
      <c r="F6" s="297"/>
      <c r="G6" s="297"/>
      <c r="H6" s="297"/>
      <c r="I6" s="298"/>
      <c r="J6" s="109"/>
    </row>
    <row r="7" spans="1:12" ht="26.25" customHeight="1" x14ac:dyDescent="0.3">
      <c r="A7" s="155"/>
      <c r="B7" s="296" t="s">
        <v>87</v>
      </c>
      <c r="C7" s="297"/>
      <c r="D7" s="297"/>
      <c r="E7" s="297"/>
      <c r="F7" s="297"/>
      <c r="G7" s="297"/>
      <c r="H7" s="297"/>
      <c r="I7" s="298"/>
    </row>
    <row r="8" spans="1:12" ht="26.25" customHeight="1" thickBot="1" x14ac:dyDescent="0.35">
      <c r="A8" s="156"/>
      <c r="B8" s="299" t="s">
        <v>88</v>
      </c>
      <c r="C8" s="300"/>
      <c r="D8" s="300"/>
      <c r="E8" s="300"/>
      <c r="F8" s="300"/>
      <c r="G8" s="300"/>
      <c r="H8" s="300"/>
      <c r="I8" s="301"/>
    </row>
    <row r="11" spans="1:12" s="102" customFormat="1" ht="14.5" thickBot="1" x14ac:dyDescent="0.35">
      <c r="A11" s="101" t="s">
        <v>89</v>
      </c>
      <c r="B11" s="11"/>
      <c r="C11" s="11"/>
      <c r="D11" s="11"/>
      <c r="E11" s="11"/>
      <c r="F11" s="11"/>
      <c r="G11" s="11"/>
      <c r="H11" s="11"/>
      <c r="I11" s="11"/>
    </row>
    <row r="12" spans="1:12" s="102" customFormat="1" ht="43.5" customHeight="1" thickBot="1" x14ac:dyDescent="0.35">
      <c r="A12" s="302" t="s">
        <v>90</v>
      </c>
      <c r="B12" s="303"/>
      <c r="C12" s="303"/>
      <c r="D12" s="303"/>
      <c r="E12" s="303"/>
      <c r="F12" s="303"/>
      <c r="G12" s="303"/>
      <c r="H12" s="303"/>
      <c r="I12" s="304"/>
      <c r="J12" s="103"/>
      <c r="K12" s="103"/>
      <c r="L12" s="103"/>
    </row>
    <row r="14" spans="1:12" ht="28" customHeight="1" x14ac:dyDescent="0.3">
      <c r="A14" s="140" t="s">
        <v>48</v>
      </c>
      <c r="B14" s="140" t="s">
        <v>49</v>
      </c>
      <c r="C14" s="140" t="s">
        <v>50</v>
      </c>
      <c r="D14" s="325" t="s">
        <v>91</v>
      </c>
      <c r="E14" s="325"/>
      <c r="F14" s="325"/>
      <c r="G14" s="325" t="s">
        <v>92</v>
      </c>
      <c r="H14" s="325"/>
      <c r="I14" s="325"/>
      <c r="J14" s="12"/>
    </row>
    <row r="15" spans="1:12" x14ac:dyDescent="0.3">
      <c r="A15" s="46" t="s">
        <v>51</v>
      </c>
      <c r="B15" s="16">
        <v>5</v>
      </c>
      <c r="C15" s="158"/>
      <c r="D15" s="261"/>
      <c r="E15" s="262"/>
      <c r="F15" s="262"/>
      <c r="G15" s="258"/>
      <c r="H15" s="258"/>
      <c r="I15" s="259"/>
      <c r="J15" s="19" t="str">
        <f>IF(AND(A14="",B15="error"),"Missing row above.","")</f>
        <v/>
      </c>
    </row>
    <row r="16" spans="1:12" x14ac:dyDescent="0.3">
      <c r="A16" s="157"/>
      <c r="B16" s="47" t="str">
        <f>IF(A16="Proposed Use",COUNTIF($A$3:A15,"Proposed use")+1,IF(A16="Subtask",B15+0.1&amp;"","&lt; Add Subtask"))</f>
        <v>&lt; Add Subtask</v>
      </c>
      <c r="C16" s="159"/>
      <c r="D16" s="260"/>
      <c r="E16" s="260"/>
      <c r="F16" s="260"/>
      <c r="G16" s="326"/>
      <c r="H16" s="326"/>
      <c r="I16" s="326"/>
      <c r="J16" s="19" t="str">
        <f t="shared" ref="J16:J24" si="0">IF(AND(A15="",B16="error"),"Missing row above.","")</f>
        <v/>
      </c>
    </row>
    <row r="17" spans="1:13" x14ac:dyDescent="0.3">
      <c r="A17" s="157"/>
      <c r="B17" s="47" t="str">
        <f>IF(AND(A16="",A17&lt;&gt;""),"ERROR",IF(A17="Proposed Use",COUNTIF($A$3:A16,"Proposed use")+1,IF(A17="Subtask",B16+0.1&amp;"","")))</f>
        <v/>
      </c>
      <c r="C17" s="159"/>
      <c r="D17" s="257"/>
      <c r="E17" s="257"/>
      <c r="F17" s="257"/>
      <c r="G17" s="256"/>
      <c r="H17" s="256"/>
      <c r="I17" s="256"/>
      <c r="J17" s="19" t="str">
        <f t="shared" si="0"/>
        <v/>
      </c>
    </row>
    <row r="18" spans="1:13" x14ac:dyDescent="0.3">
      <c r="A18" s="157"/>
      <c r="B18" s="47" t="str">
        <f>IF(AND(A17="",A18&lt;&gt;""),"ERROR",IF(A18="Proposed Use",COUNTIF($A$3:A17,"Proposed use")+1,IF(A18="Subtask",B17+0.1&amp;"","")))</f>
        <v/>
      </c>
      <c r="C18" s="159"/>
      <c r="D18" s="257"/>
      <c r="E18" s="257"/>
      <c r="F18" s="257"/>
      <c r="G18" s="256"/>
      <c r="H18" s="256"/>
      <c r="I18" s="256"/>
      <c r="J18" s="19" t="str">
        <f t="shared" si="0"/>
        <v/>
      </c>
      <c r="M18" s="14"/>
    </row>
    <row r="19" spans="1:13" x14ac:dyDescent="0.3">
      <c r="A19" s="157"/>
      <c r="B19" s="47" t="str">
        <f>IF(AND(A18="",A19&lt;&gt;""),"ERROR",IF(A19="Proposed Use",COUNTIF($A$3:A18,"Proposed use")+1,IF(A19="Subtask",B18+0.1&amp;"","")))</f>
        <v/>
      </c>
      <c r="C19" s="159"/>
      <c r="D19" s="257"/>
      <c r="E19" s="257"/>
      <c r="F19" s="257"/>
      <c r="G19" s="256"/>
      <c r="H19" s="256"/>
      <c r="I19" s="256"/>
      <c r="J19" s="19" t="str">
        <f t="shared" si="0"/>
        <v/>
      </c>
    </row>
    <row r="20" spans="1:13" x14ac:dyDescent="0.3">
      <c r="A20" s="157"/>
      <c r="B20" s="47" t="str">
        <f>IF(AND(A19="",A20&lt;&gt;""),"ERROR",IF(A20="Proposed Use",COUNTIF($A$3:A19,"Proposed use")+1,IF(A20="Subtask",B19+0.1&amp;"","")))</f>
        <v/>
      </c>
      <c r="C20" s="159"/>
      <c r="D20" s="257"/>
      <c r="E20" s="257"/>
      <c r="F20" s="257"/>
      <c r="G20" s="256"/>
      <c r="H20" s="256"/>
      <c r="I20" s="256"/>
      <c r="J20" s="19" t="str">
        <f t="shared" si="0"/>
        <v/>
      </c>
    </row>
    <row r="21" spans="1:13" x14ac:dyDescent="0.3">
      <c r="A21" s="157"/>
      <c r="B21" s="47" t="str">
        <f>IF(AND(A20="",A21&lt;&gt;""),"ERROR",IF(A21="Proposed Use",COUNTIF($A$3:A20,"Proposed use")+1,IF(A21="Subtask",B20+0.1&amp;"","")))</f>
        <v/>
      </c>
      <c r="C21" s="159"/>
      <c r="D21" s="257"/>
      <c r="E21" s="257"/>
      <c r="F21" s="257"/>
      <c r="G21" s="256"/>
      <c r="H21" s="256"/>
      <c r="I21" s="256"/>
      <c r="J21" s="19" t="str">
        <f t="shared" si="0"/>
        <v/>
      </c>
    </row>
    <row r="22" spans="1:13" x14ac:dyDescent="0.3">
      <c r="A22" s="157"/>
      <c r="B22" s="47" t="str">
        <f>IF(AND(A21="",A22&lt;&gt;""),"ERROR",IF(A22="Proposed Use",COUNTIF($A$3:A21,"Proposed use")+1,IF(A22="Subtask",B21+0.1&amp;"","")))</f>
        <v/>
      </c>
      <c r="C22" s="159"/>
      <c r="D22" s="257"/>
      <c r="E22" s="257"/>
      <c r="F22" s="257"/>
      <c r="G22" s="256"/>
      <c r="H22" s="256"/>
      <c r="I22" s="256"/>
      <c r="J22" s="19" t="str">
        <f t="shared" si="0"/>
        <v/>
      </c>
    </row>
    <row r="23" spans="1:13" x14ac:dyDescent="0.3">
      <c r="A23" s="157"/>
      <c r="B23" s="47" t="str">
        <f>IF(AND(A22="",A23&lt;&gt;""),"ERROR",IF(A23="Proposed Use",COUNTIF($A$3:A22,"Proposed use")+1,IF(A23="Subtask",B22+0.1&amp;"","")))</f>
        <v/>
      </c>
      <c r="C23" s="159"/>
      <c r="D23" s="257"/>
      <c r="E23" s="257"/>
      <c r="F23" s="257"/>
      <c r="G23" s="256"/>
      <c r="H23" s="256"/>
      <c r="I23" s="256"/>
      <c r="J23" s="19" t="str">
        <f t="shared" si="0"/>
        <v/>
      </c>
    </row>
    <row r="24" spans="1:13" x14ac:dyDescent="0.3">
      <c r="A24" s="157"/>
      <c r="B24" s="47" t="str">
        <f>IF(AND(A23="",A24&lt;&gt;""),"ERROR",IF(A24="Proposed Use",COUNTIF($A$3:A23,"Proposed use")+1,IF(A24="Subtask",B23+0.1&amp;"","")))</f>
        <v/>
      </c>
      <c r="C24" s="159"/>
      <c r="D24" s="257"/>
      <c r="E24" s="257"/>
      <c r="F24" s="257"/>
      <c r="G24" s="256"/>
      <c r="H24" s="256"/>
      <c r="I24" s="256"/>
      <c r="J24" s="19" t="str">
        <f t="shared" si="0"/>
        <v/>
      </c>
    </row>
    <row r="26" spans="1:13" ht="43.5" customHeight="1" x14ac:dyDescent="0.3">
      <c r="A26" s="140" t="s">
        <v>48</v>
      </c>
      <c r="B26" s="140" t="s">
        <v>49</v>
      </c>
      <c r="C26" s="140" t="s">
        <v>93</v>
      </c>
      <c r="D26" s="140" t="s">
        <v>94</v>
      </c>
      <c r="E26" s="140" t="s">
        <v>95</v>
      </c>
      <c r="F26" s="140" t="s">
        <v>96</v>
      </c>
      <c r="G26" s="140" t="s">
        <v>97</v>
      </c>
      <c r="H26" s="140" t="s">
        <v>46</v>
      </c>
      <c r="I26" s="12"/>
    </row>
    <row r="27" spans="1:13" x14ac:dyDescent="0.3">
      <c r="A27" s="46" t="s">
        <v>51</v>
      </c>
      <c r="B27" s="16">
        <v>5</v>
      </c>
      <c r="C27" s="160" t="s">
        <v>98</v>
      </c>
      <c r="D27" s="161"/>
      <c r="E27" s="161"/>
      <c r="F27" s="162"/>
      <c r="G27" s="162"/>
      <c r="H27" s="18">
        <f>IF(A28="Subtask",IF(SUM(F27:G27)&lt;&gt;SUM(H28:H36),"(Incomplete)",SUM(H28:H36)),SUM(F27:G27))</f>
        <v>0</v>
      </c>
      <c r="I27" s="19" t="str">
        <f>IF(H27="(Incomplete)","Total of Subtasks does not match Proposed Use total.",IF(AND(A26="",B27="error"),"Missing row above.",""))</f>
        <v/>
      </c>
    </row>
    <row r="28" spans="1:13" x14ac:dyDescent="0.3">
      <c r="A28" s="48">
        <f>A16</f>
        <v>0</v>
      </c>
      <c r="B28" s="47" t="str">
        <f>IF(A28="Proposed Use",COUNTIF($A$3:A27,"Proposed use")+1,IF(A28="Subtask",B27+0.1&amp;"",""))</f>
        <v/>
      </c>
      <c r="C28" s="163" t="s">
        <v>98</v>
      </c>
      <c r="D28" s="164"/>
      <c r="E28" s="164"/>
      <c r="F28" s="165"/>
      <c r="G28" s="165"/>
      <c r="H28" s="23" t="b">
        <f>IF($A28="Subtask",SUM(F28:G28,0))</f>
        <v>0</v>
      </c>
      <c r="I28" s="19" t="str">
        <f>IF(H28="(Incomplete)","Total of Subtasks does not match Proposed Use total.",IF(AND($A27="",$B28="error"),"Missing row above.",""))</f>
        <v/>
      </c>
      <c r="J28" s="19"/>
    </row>
    <row r="29" spans="1:13" x14ac:dyDescent="0.3">
      <c r="A29" s="48">
        <f t="shared" ref="A29:A36" si="1">A17</f>
        <v>0</v>
      </c>
      <c r="B29" s="47" t="str">
        <f>IF(AND(A28="",A29&lt;&gt;""),"ERROR",IF(A29="Proposed Use",COUNTIF($A$3:A28,"Proposed use")+1,IF(A29="Subtask",B28+0.1&amp;"","")))</f>
        <v/>
      </c>
      <c r="C29" s="163" t="s">
        <v>98</v>
      </c>
      <c r="D29" s="164"/>
      <c r="E29" s="164"/>
      <c r="F29" s="165"/>
      <c r="G29" s="165"/>
      <c r="H29" s="23" t="b">
        <f t="shared" ref="H29:H33" si="2">IF($A29="Subtask",SUM(F29:G29,0))</f>
        <v>0</v>
      </c>
      <c r="I29" s="19" t="str">
        <f t="shared" ref="I29:I33" si="3">IF(H29="(Incomplete)","Total of Subtasks does not match Proposed Use total.",IF(AND($A28="",$B29="error"),"Missing row above.",""))</f>
        <v/>
      </c>
      <c r="J29" s="19"/>
    </row>
    <row r="30" spans="1:13" x14ac:dyDescent="0.3">
      <c r="A30" s="48">
        <f t="shared" si="1"/>
        <v>0</v>
      </c>
      <c r="B30" s="47" t="str">
        <f>IF(AND(A29="",A30&lt;&gt;""),"ERROR",IF(A30="Proposed Use",COUNTIF($A$3:A29,"Proposed use")+1,IF(A30="Subtask",B29+0.1&amp;"","")))</f>
        <v/>
      </c>
      <c r="C30" s="163" t="s">
        <v>98</v>
      </c>
      <c r="D30" s="164"/>
      <c r="E30" s="164"/>
      <c r="F30" s="165"/>
      <c r="G30" s="165"/>
      <c r="H30" s="23" t="b">
        <f t="shared" si="2"/>
        <v>0</v>
      </c>
      <c r="I30" s="19" t="str">
        <f t="shared" si="3"/>
        <v/>
      </c>
      <c r="J30" s="19"/>
      <c r="M30" s="14"/>
    </row>
    <row r="31" spans="1:13" x14ac:dyDescent="0.3">
      <c r="A31" s="48">
        <f t="shared" si="1"/>
        <v>0</v>
      </c>
      <c r="B31" s="47" t="str">
        <f>IF(AND(A30="",A31&lt;&gt;""),"ERROR",IF(A31="Proposed Use",COUNTIF($A$3:A30,"Proposed use")+1,IF(A31="Subtask",B30+0.1&amp;"","")))</f>
        <v/>
      </c>
      <c r="C31" s="163" t="s">
        <v>98</v>
      </c>
      <c r="D31" s="164"/>
      <c r="E31" s="164"/>
      <c r="F31" s="165"/>
      <c r="G31" s="165"/>
      <c r="H31" s="23" t="b">
        <f t="shared" si="2"/>
        <v>0</v>
      </c>
      <c r="I31" s="19" t="str">
        <f t="shared" si="3"/>
        <v/>
      </c>
      <c r="J31" s="19"/>
    </row>
    <row r="32" spans="1:13" x14ac:dyDescent="0.3">
      <c r="A32" s="48">
        <f t="shared" si="1"/>
        <v>0</v>
      </c>
      <c r="B32" s="47" t="str">
        <f>IF(AND(A31="",A32&lt;&gt;""),"ERROR",IF(A32="Proposed Use",COUNTIF($A$3:A31,"Proposed use")+1,IF(A32="Subtask",B31+0.1&amp;"","")))</f>
        <v/>
      </c>
      <c r="C32" s="166" t="s">
        <v>98</v>
      </c>
      <c r="D32" s="164"/>
      <c r="E32" s="164"/>
      <c r="F32" s="165"/>
      <c r="G32" s="165"/>
      <c r="H32" s="23" t="b">
        <f t="shared" si="2"/>
        <v>0</v>
      </c>
      <c r="I32" s="19" t="str">
        <f t="shared" si="3"/>
        <v/>
      </c>
      <c r="J32" s="19"/>
    </row>
    <row r="33" spans="1:10" x14ac:dyDescent="0.3">
      <c r="A33" s="48">
        <f t="shared" si="1"/>
        <v>0</v>
      </c>
      <c r="B33" s="47" t="str">
        <f>IF(AND(A32="",A33&lt;&gt;""),"ERROR",IF(A33="Proposed Use",COUNTIF($A$3:A32,"Proposed use")+1,IF(A33="Subtask",B32+0.1&amp;"","")))</f>
        <v/>
      </c>
      <c r="C33" s="166" t="s">
        <v>98</v>
      </c>
      <c r="D33" s="164"/>
      <c r="E33" s="164"/>
      <c r="F33" s="165"/>
      <c r="G33" s="165"/>
      <c r="H33" s="23" t="b">
        <f t="shared" si="2"/>
        <v>0</v>
      </c>
      <c r="I33" s="19" t="str">
        <f t="shared" si="3"/>
        <v/>
      </c>
      <c r="J33" s="19"/>
    </row>
    <row r="34" spans="1:10" x14ac:dyDescent="0.3">
      <c r="A34" s="48">
        <f t="shared" si="1"/>
        <v>0</v>
      </c>
      <c r="B34" s="47" t="str">
        <f>IF(AND(A33="",A34&lt;&gt;""),"ERROR",IF(A34="Proposed Use",COUNTIF($A$3:A33,"Proposed use")+1,IF(A34="Subtask",B33+0.1&amp;"","")))</f>
        <v/>
      </c>
      <c r="C34" s="163" t="s">
        <v>98</v>
      </c>
      <c r="D34" s="164"/>
      <c r="E34" s="164"/>
      <c r="F34" s="165"/>
      <c r="G34" s="165"/>
      <c r="H34" s="23" t="b">
        <f t="shared" ref="H34:H36" si="4">IF($A34="Subtask",SUM(F34:G34,0))</f>
        <v>0</v>
      </c>
      <c r="I34" s="19" t="str">
        <f t="shared" ref="I34:I36" si="5">IF(H34="(Incomplete)","Total of Subtasks does not match Proposed Use total.",IF(AND($A33="",$B34="error"),"Missing row above.",""))</f>
        <v/>
      </c>
      <c r="J34" s="19"/>
    </row>
    <row r="35" spans="1:10" x14ac:dyDescent="0.3">
      <c r="A35" s="48">
        <f t="shared" si="1"/>
        <v>0</v>
      </c>
      <c r="B35" s="47" t="str">
        <f>IF(AND(A34="",A35&lt;&gt;""),"ERROR",IF(A35="Proposed Use",COUNTIF($A$3:A34,"Proposed use")+1,IF(A35="Subtask",B34+0.1&amp;"","")))</f>
        <v/>
      </c>
      <c r="C35" s="166" t="s">
        <v>98</v>
      </c>
      <c r="D35" s="164"/>
      <c r="E35" s="164"/>
      <c r="F35" s="165"/>
      <c r="G35" s="165"/>
      <c r="H35" s="23" t="b">
        <f t="shared" si="4"/>
        <v>0</v>
      </c>
      <c r="I35" s="19" t="str">
        <f t="shared" si="5"/>
        <v/>
      </c>
      <c r="J35" s="19"/>
    </row>
    <row r="36" spans="1:10" x14ac:dyDescent="0.3">
      <c r="A36" s="48">
        <f t="shared" si="1"/>
        <v>0</v>
      </c>
      <c r="B36" s="47" t="str">
        <f>IF(AND(A35="",A36&lt;&gt;""),"ERROR",IF(A36="Proposed Use",COUNTIF($A$3:A35,"Proposed use")+1,IF(A36="Subtask",B35+0.1&amp;"","")))</f>
        <v/>
      </c>
      <c r="C36" s="166" t="s">
        <v>98</v>
      </c>
      <c r="D36" s="164"/>
      <c r="E36" s="164"/>
      <c r="F36" s="165"/>
      <c r="G36" s="165"/>
      <c r="H36" s="23" t="b">
        <f t="shared" si="4"/>
        <v>0</v>
      </c>
      <c r="I36" s="19" t="str">
        <f t="shared" si="5"/>
        <v/>
      </c>
      <c r="J36" s="19"/>
    </row>
    <row r="37" spans="1:10" ht="14.5" thickBot="1" x14ac:dyDescent="0.35"/>
    <row r="38" spans="1:10" ht="60" customHeight="1" x14ac:dyDescent="0.3">
      <c r="A38" s="317" t="s">
        <v>154</v>
      </c>
      <c r="B38" s="318"/>
      <c r="C38" s="318"/>
      <c r="D38" s="318"/>
      <c r="E38" s="318"/>
      <c r="F38" s="318"/>
      <c r="G38" s="318"/>
      <c r="H38" s="318"/>
      <c r="I38" s="319"/>
    </row>
    <row r="39" spans="1:10" ht="205.5" customHeight="1" x14ac:dyDescent="0.3">
      <c r="A39" s="323"/>
      <c r="B39" s="211"/>
      <c r="C39" s="211"/>
      <c r="D39" s="211"/>
      <c r="E39" s="211"/>
      <c r="F39" s="211"/>
      <c r="G39" s="211"/>
      <c r="H39" s="211"/>
      <c r="I39" s="324"/>
    </row>
    <row r="40" spans="1:10" ht="84" customHeight="1" x14ac:dyDescent="0.3">
      <c r="A40" s="266" t="s">
        <v>155</v>
      </c>
      <c r="B40" s="267"/>
      <c r="C40" s="267"/>
      <c r="D40" s="267"/>
      <c r="E40" s="267"/>
      <c r="F40" s="267"/>
      <c r="G40" s="267"/>
      <c r="H40" s="267"/>
      <c r="I40" s="268"/>
    </row>
    <row r="41" spans="1:10" ht="205.5" customHeight="1" x14ac:dyDescent="0.3">
      <c r="A41" s="323"/>
      <c r="B41" s="211"/>
      <c r="C41" s="211"/>
      <c r="D41" s="211"/>
      <c r="E41" s="211"/>
      <c r="F41" s="211"/>
      <c r="G41" s="211"/>
      <c r="H41" s="211"/>
      <c r="I41" s="324"/>
    </row>
    <row r="42" spans="1:10" ht="60" customHeight="1" x14ac:dyDescent="0.3">
      <c r="A42" s="266" t="s">
        <v>156</v>
      </c>
      <c r="B42" s="267"/>
      <c r="C42" s="267"/>
      <c r="D42" s="267"/>
      <c r="E42" s="267"/>
      <c r="F42" s="267"/>
      <c r="G42" s="267"/>
      <c r="H42" s="267"/>
      <c r="I42" s="268"/>
    </row>
    <row r="43" spans="1:10" ht="205" customHeight="1" thickBot="1" x14ac:dyDescent="0.35">
      <c r="A43" s="269"/>
      <c r="B43" s="270"/>
      <c r="C43" s="270"/>
      <c r="D43" s="270"/>
      <c r="E43" s="270"/>
      <c r="F43" s="270"/>
      <c r="G43" s="270"/>
      <c r="H43" s="270"/>
      <c r="I43" s="271"/>
    </row>
    <row r="44" spans="1:10" ht="23.5" customHeight="1" thickBot="1" x14ac:dyDescent="0.35">
      <c r="A44" s="104"/>
      <c r="B44" s="104"/>
      <c r="C44" s="104"/>
      <c r="D44" s="104"/>
      <c r="E44" s="104"/>
      <c r="F44" s="104"/>
      <c r="G44" s="104"/>
      <c r="H44" s="104"/>
    </row>
    <row r="45" spans="1:10" ht="23" x14ac:dyDescent="0.3">
      <c r="A45" s="272" t="s">
        <v>102</v>
      </c>
      <c r="B45" s="273"/>
      <c r="C45" s="273"/>
      <c r="D45" s="274"/>
      <c r="E45" s="104"/>
      <c r="F45" s="104"/>
      <c r="G45" s="104"/>
      <c r="H45" s="104"/>
    </row>
    <row r="46" spans="1:10" ht="14.5" thickBot="1" x14ac:dyDescent="0.35">
      <c r="A46" s="275" t="s">
        <v>103</v>
      </c>
      <c r="B46" s="413"/>
      <c r="C46" s="413"/>
      <c r="D46" s="277"/>
      <c r="E46" s="104"/>
      <c r="F46" s="104"/>
      <c r="G46" s="104"/>
      <c r="H46" s="104"/>
    </row>
    <row r="47" spans="1:10" ht="18" x14ac:dyDescent="0.3">
      <c r="A47" s="278" t="s">
        <v>104</v>
      </c>
      <c r="B47" s="279"/>
      <c r="C47" s="279"/>
      <c r="D47" s="280"/>
      <c r="E47" s="104"/>
      <c r="F47" s="104"/>
      <c r="G47" s="104"/>
      <c r="H47" s="104"/>
    </row>
    <row r="48" spans="1:10" ht="14.5" thickBot="1" x14ac:dyDescent="0.35">
      <c r="A48" s="293" t="s">
        <v>105</v>
      </c>
      <c r="B48" s="294"/>
      <c r="C48" s="294"/>
      <c r="D48" s="295"/>
      <c r="E48" s="104"/>
      <c r="F48" s="104"/>
      <c r="G48" s="104"/>
      <c r="H48" s="104"/>
    </row>
    <row r="49" spans="1:9" ht="75" customHeight="1" thickBot="1" x14ac:dyDescent="0.35">
      <c r="A49" s="281" t="s">
        <v>106</v>
      </c>
      <c r="B49" s="412"/>
      <c r="C49" s="412"/>
      <c r="D49" s="283"/>
      <c r="E49" s="104"/>
      <c r="G49" s="105"/>
      <c r="H49" s="105"/>
      <c r="I49" s="106"/>
    </row>
    <row r="50" spans="1:9" ht="40" customHeight="1" x14ac:dyDescent="0.3">
      <c r="A50" s="167"/>
      <c r="B50" s="284" t="s">
        <v>107</v>
      </c>
      <c r="C50" s="284"/>
      <c r="D50" s="285"/>
      <c r="E50" s="104"/>
      <c r="F50" s="104"/>
      <c r="G50" s="104"/>
      <c r="H50" s="104"/>
    </row>
    <row r="51" spans="1:9" ht="40" customHeight="1" x14ac:dyDescent="0.3">
      <c r="A51" s="168"/>
      <c r="B51" s="286" t="s">
        <v>108</v>
      </c>
      <c r="C51" s="286"/>
      <c r="D51" s="287"/>
      <c r="E51" s="104"/>
      <c r="F51" s="104"/>
      <c r="G51" s="104"/>
      <c r="H51" s="104"/>
    </row>
    <row r="52" spans="1:9" ht="40" customHeight="1" x14ac:dyDescent="0.3">
      <c r="A52" s="168"/>
      <c r="B52" s="286" t="s">
        <v>109</v>
      </c>
      <c r="C52" s="286"/>
      <c r="D52" s="287"/>
      <c r="E52" s="104"/>
      <c r="F52" s="104"/>
      <c r="G52" s="104"/>
      <c r="H52" s="104"/>
    </row>
    <row r="53" spans="1:9" ht="40" customHeight="1" x14ac:dyDescent="0.3">
      <c r="A53" s="168"/>
      <c r="B53" s="286" t="s">
        <v>110</v>
      </c>
      <c r="C53" s="286"/>
      <c r="D53" s="287"/>
      <c r="E53" s="104"/>
      <c r="F53" s="104"/>
      <c r="G53" s="104"/>
      <c r="H53" s="104"/>
    </row>
    <row r="54" spans="1:9" ht="40" customHeight="1" thickBot="1" x14ac:dyDescent="0.35">
      <c r="A54" s="169"/>
      <c r="B54" s="288" t="s">
        <v>111</v>
      </c>
      <c r="C54" s="288"/>
      <c r="D54" s="289"/>
      <c r="E54" s="104"/>
      <c r="F54" s="104"/>
      <c r="G54" s="104"/>
      <c r="H54" s="104"/>
    </row>
    <row r="55" spans="1:9" ht="57" customHeight="1" thickBot="1" x14ac:dyDescent="0.35">
      <c r="A55" s="417" t="s">
        <v>112</v>
      </c>
      <c r="B55" s="418"/>
      <c r="C55" s="418"/>
      <c r="D55" s="419"/>
      <c r="E55" s="104"/>
      <c r="F55" s="104"/>
      <c r="G55" s="104"/>
      <c r="H55" s="104"/>
    </row>
    <row r="56" spans="1:9" ht="214" customHeight="1" thickBot="1" x14ac:dyDescent="0.35">
      <c r="A56" s="263"/>
      <c r="B56" s="264"/>
      <c r="C56" s="264"/>
      <c r="D56" s="265"/>
      <c r="E56" s="104"/>
      <c r="F56" s="104"/>
      <c r="G56" s="104"/>
      <c r="H56" s="104"/>
    </row>
  </sheetData>
  <sheetProtection algorithmName="SHA-512" hashValue="desqfvmBSMyj76XgPM755uBfZKuxmrGUWCdrW3VytKX80yImW6RjE5BhU/W2du/OJfNA8etjlYG90xBZvsEykA==" saltValue="VJVcOkqnlEV/E2ZP9vb0kw==" spinCount="100000" sheet="1" objects="1" scenarios="1"/>
  <mergeCells count="49">
    <mergeCell ref="A55:D55"/>
    <mergeCell ref="A56:D56"/>
    <mergeCell ref="B50:D50"/>
    <mergeCell ref="B51:D51"/>
    <mergeCell ref="B52:D52"/>
    <mergeCell ref="B53:D53"/>
    <mergeCell ref="B54:D54"/>
    <mergeCell ref="B8:I8"/>
    <mergeCell ref="A12:I12"/>
    <mergeCell ref="A2:I2"/>
    <mergeCell ref="A3:I3"/>
    <mergeCell ref="A4:I4"/>
    <mergeCell ref="B5:I5"/>
    <mergeCell ref="B6:I6"/>
    <mergeCell ref="B7:I7"/>
    <mergeCell ref="D14:F14"/>
    <mergeCell ref="G14:I14"/>
    <mergeCell ref="D15:F15"/>
    <mergeCell ref="G15:I15"/>
    <mergeCell ref="D16:F16"/>
    <mergeCell ref="G16:I16"/>
    <mergeCell ref="A38:I38"/>
    <mergeCell ref="A39:I39"/>
    <mergeCell ref="A45:D45"/>
    <mergeCell ref="A1:I1"/>
    <mergeCell ref="A49:D49"/>
    <mergeCell ref="A42:I42"/>
    <mergeCell ref="A43:I43"/>
    <mergeCell ref="A46:D46"/>
    <mergeCell ref="A47:D47"/>
    <mergeCell ref="A48:D48"/>
    <mergeCell ref="A40:I40"/>
    <mergeCell ref="A41:I41"/>
    <mergeCell ref="D17:F17"/>
    <mergeCell ref="G17:I17"/>
    <mergeCell ref="D18:F18"/>
    <mergeCell ref="G18:I18"/>
    <mergeCell ref="D19:F19"/>
    <mergeCell ref="G19:I19"/>
    <mergeCell ref="D23:F23"/>
    <mergeCell ref="G23:I23"/>
    <mergeCell ref="D24:F24"/>
    <mergeCell ref="G24:I24"/>
    <mergeCell ref="D20:F20"/>
    <mergeCell ref="G20:I20"/>
    <mergeCell ref="D21:F21"/>
    <mergeCell ref="G21:I21"/>
    <mergeCell ref="D22:F22"/>
    <mergeCell ref="G22:I22"/>
  </mergeCells>
  <conditionalFormatting sqref="A28:G33">
    <cfRule type="expression" dxfId="42" priority="44">
      <formula>$A16&lt;&gt;""</formula>
    </cfRule>
    <cfRule type="expression" dxfId="41" priority="47">
      <formula>$A16=""</formula>
    </cfRule>
  </conditionalFormatting>
  <conditionalFormatting sqref="C28:G33">
    <cfRule type="expression" dxfId="40" priority="48">
      <formula>$A16&lt;&gt;0</formula>
    </cfRule>
  </conditionalFormatting>
  <conditionalFormatting sqref="B28">
    <cfRule type="cellIs" dxfId="39" priority="49" operator="equal">
      <formula>"ERROR"</formula>
    </cfRule>
  </conditionalFormatting>
  <conditionalFormatting sqref="B29:B33">
    <cfRule type="cellIs" dxfId="38" priority="46" operator="equal">
      <formula>"ERROR"</formula>
    </cfRule>
  </conditionalFormatting>
  <conditionalFormatting sqref="A27:H33">
    <cfRule type="expression" dxfId="37" priority="45">
      <formula>$A27="Proposed Use"</formula>
    </cfRule>
  </conditionalFormatting>
  <conditionalFormatting sqref="I27 I28:J33">
    <cfRule type="expression" dxfId="36" priority="34">
      <formula>$B27="error"</formula>
    </cfRule>
  </conditionalFormatting>
  <conditionalFormatting sqref="I28:J33">
    <cfRule type="expression" dxfId="35" priority="31">
      <formula>$I28="(Incomplete)"</formula>
    </cfRule>
    <cfRule type="expression" dxfId="34" priority="32">
      <formula>$A28=""</formula>
    </cfRule>
  </conditionalFormatting>
  <conditionalFormatting sqref="H28:H33">
    <cfRule type="expression" dxfId="33" priority="33">
      <formula>$A16&lt;&gt;""</formula>
    </cfRule>
    <cfRule type="expression" dxfId="32" priority="36">
      <formula>$A16=""</formula>
    </cfRule>
  </conditionalFormatting>
  <conditionalFormatting sqref="I27">
    <cfRule type="expression" dxfId="31" priority="37">
      <formula>$H27="(Incomplete)"</formula>
    </cfRule>
    <cfRule type="expression" dxfId="30" priority="38">
      <formula>$A27=""</formula>
    </cfRule>
  </conditionalFormatting>
  <conditionalFormatting sqref="H28:I33">
    <cfRule type="expression" dxfId="29" priority="40">
      <formula>$A16=""</formula>
    </cfRule>
  </conditionalFormatting>
  <conditionalFormatting sqref="A16">
    <cfRule type="expression" dxfId="28" priority="15">
      <formula>$A16&lt;&gt;""</formula>
    </cfRule>
    <cfRule type="expression" dxfId="27" priority="27">
      <formula>$A15&lt;&gt;""</formula>
    </cfRule>
  </conditionalFormatting>
  <conditionalFormatting sqref="A16:D16">
    <cfRule type="expression" dxfId="26" priority="26">
      <formula>$A16&lt;&gt;""</formula>
    </cfRule>
  </conditionalFormatting>
  <conditionalFormatting sqref="B16:D24 G16:G24">
    <cfRule type="expression" dxfId="25" priority="23">
      <formula>$A16=""</formula>
    </cfRule>
  </conditionalFormatting>
  <conditionalFormatting sqref="C16:D24 G16:G24">
    <cfRule type="expression" dxfId="24" priority="24">
      <formula>$A16&lt;&gt;0</formula>
    </cfRule>
  </conditionalFormatting>
  <conditionalFormatting sqref="B16">
    <cfRule type="cellIs" dxfId="23" priority="16" operator="equal">
      <formula>"&lt; Add Subtask"</formula>
    </cfRule>
    <cfRule type="cellIs" dxfId="22" priority="25" operator="equal">
      <formula>"ERROR"</formula>
    </cfRule>
  </conditionalFormatting>
  <conditionalFormatting sqref="A17:A24">
    <cfRule type="expression" dxfId="21" priority="22">
      <formula>$A16&lt;&gt;""</formula>
    </cfRule>
  </conditionalFormatting>
  <conditionalFormatting sqref="B17:B24">
    <cfRule type="cellIs" dxfId="20" priority="20" operator="equal">
      <formula>"ERROR"</formula>
    </cfRule>
  </conditionalFormatting>
  <conditionalFormatting sqref="J15">
    <cfRule type="expression" dxfId="19" priority="18">
      <formula>$B15="error"</formula>
    </cfRule>
  </conditionalFormatting>
  <conditionalFormatting sqref="J16:J24">
    <cfRule type="expression" dxfId="18" priority="17">
      <formula>$B16="error"</formula>
    </cfRule>
  </conditionalFormatting>
  <conditionalFormatting sqref="J15:J24">
    <cfRule type="expression" dxfId="17" priority="28">
      <formula>$I15="(Incomplete)"</formula>
    </cfRule>
    <cfRule type="expression" dxfId="16" priority="29">
      <formula>$A15=""</formula>
    </cfRule>
  </conditionalFormatting>
  <conditionalFormatting sqref="A17:A24">
    <cfRule type="expression" dxfId="15" priority="12">
      <formula>$A17&lt;&gt;""</formula>
    </cfRule>
    <cfRule type="expression" dxfId="14" priority="14">
      <formula>$A16&lt;&gt;""</formula>
    </cfRule>
  </conditionalFormatting>
  <conditionalFormatting sqref="A17:A24">
    <cfRule type="expression" dxfId="13" priority="13">
      <formula>$A17&lt;&gt;""</formula>
    </cfRule>
  </conditionalFormatting>
  <conditionalFormatting sqref="A15:I24">
    <cfRule type="expression" dxfId="12" priority="19">
      <formula>$A15="Proposed Use"</formula>
    </cfRule>
    <cfRule type="expression" dxfId="11" priority="21">
      <formula>$A15&lt;&gt;""</formula>
    </cfRule>
  </conditionalFormatting>
  <conditionalFormatting sqref="A34:G36">
    <cfRule type="expression" dxfId="10" priority="7">
      <formula>$A22&lt;&gt;""</formula>
    </cfRule>
    <cfRule type="expression" dxfId="9" priority="10">
      <formula>$A22=""</formula>
    </cfRule>
  </conditionalFormatting>
  <conditionalFormatting sqref="C34:G36">
    <cfRule type="expression" dxfId="8" priority="11">
      <formula>$A22&lt;&gt;0</formula>
    </cfRule>
  </conditionalFormatting>
  <conditionalFormatting sqref="B34:B36">
    <cfRule type="cellIs" dxfId="7" priority="9" operator="equal">
      <formula>"ERROR"</formula>
    </cfRule>
  </conditionalFormatting>
  <conditionalFormatting sqref="A34:H36">
    <cfRule type="expression" dxfId="6" priority="8">
      <formula>$A34="Proposed Use"</formula>
    </cfRule>
  </conditionalFormatting>
  <conditionalFormatting sqref="I34:J36">
    <cfRule type="expression" dxfId="5" priority="4">
      <formula>$B34="error"</formula>
    </cfRule>
  </conditionalFormatting>
  <conditionalFormatting sqref="I34:J36">
    <cfRule type="expression" dxfId="4" priority="1">
      <formula>$I34="(Incomplete)"</formula>
    </cfRule>
    <cfRule type="expression" dxfId="3" priority="2">
      <formula>$A34=""</formula>
    </cfRule>
  </conditionalFormatting>
  <conditionalFormatting sqref="H34:H36">
    <cfRule type="expression" dxfId="2" priority="3">
      <formula>$A22&lt;&gt;""</formula>
    </cfRule>
    <cfRule type="expression" dxfId="1" priority="5">
      <formula>$A22=""</formula>
    </cfRule>
  </conditionalFormatting>
  <conditionalFormatting sqref="H34:I36">
    <cfRule type="expression" dxfId="0" priority="6">
      <formula>$A22=""</formula>
    </cfRule>
  </conditionalFormatting>
  <dataValidations count="3">
    <dataValidation type="list" allowBlank="1" showInputMessage="1" showErrorMessage="1" sqref="C27:C36" xr:uid="{60943E02-014C-404E-B02F-7DD449029546}">
      <formula1>"Retained,Suballocated"</formula1>
    </dataValidation>
    <dataValidation type="list" allowBlank="1" showInputMessage="1" showErrorMessage="1" sqref="A16:A24" xr:uid="{1089A080-B833-497D-B180-F97676C1B126}">
      <formula1>"Subtask"</formula1>
    </dataValidation>
    <dataValidation type="list" allowBlank="1" showInputMessage="1" showErrorMessage="1" sqref="A5:A8" xr:uid="{242C6C63-7A79-42E4-A354-5175F6656D69}">
      <formula1>"X"</formula1>
    </dataValidation>
  </dataValidations>
  <pageMargins left="0.7" right="0.7" top="0.75" bottom="0.75" header="0.3" footer="0.3"/>
  <pageSetup scale="73" orientation="landscape" horizontalDpi="1200" verticalDpi="1200" r:id="rId1"/>
  <rowBreaks count="2" manualBreakCount="2">
    <brk id="37" max="8" man="1"/>
    <brk id="41" max="8" man="1"/>
  </rowBreaks>
  <colBreaks count="1" manualBreakCount="1">
    <brk id="9" min="1" max="104"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171450</xdr:colOff>
                    <xdr:row>49</xdr:row>
                    <xdr:rowOff>133350</xdr:rowOff>
                  </from>
                  <to>
                    <xdr:col>0</xdr:col>
                    <xdr:colOff>971550</xdr:colOff>
                    <xdr:row>49</xdr:row>
                    <xdr:rowOff>342900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0</xdr:col>
                    <xdr:colOff>171450</xdr:colOff>
                    <xdr:row>50</xdr:row>
                    <xdr:rowOff>114300</xdr:rowOff>
                  </from>
                  <to>
                    <xdr:col>0</xdr:col>
                    <xdr:colOff>971550</xdr:colOff>
                    <xdr:row>50</xdr:row>
                    <xdr:rowOff>323850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0</xdr:col>
                    <xdr:colOff>171450</xdr:colOff>
                    <xdr:row>51</xdr:row>
                    <xdr:rowOff>127000</xdr:rowOff>
                  </from>
                  <to>
                    <xdr:col>0</xdr:col>
                    <xdr:colOff>971550</xdr:colOff>
                    <xdr:row>51</xdr:row>
                    <xdr:rowOff>336550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0</xdr:col>
                    <xdr:colOff>171450</xdr:colOff>
                    <xdr:row>52</xdr:row>
                    <xdr:rowOff>133350</xdr:rowOff>
                  </from>
                  <to>
                    <xdr:col>0</xdr:col>
                    <xdr:colOff>971550</xdr:colOff>
                    <xdr:row>52</xdr:row>
                    <xdr:rowOff>342900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0</xdr:col>
                    <xdr:colOff>171450</xdr:colOff>
                    <xdr:row>53</xdr:row>
                    <xdr:rowOff>69850</xdr:rowOff>
                  </from>
                  <to>
                    <xdr:col>1</xdr:col>
                    <xdr:colOff>107950</xdr:colOff>
                    <xdr:row>53</xdr:row>
                    <xdr:rowOff>393700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14934-B166-4C34-AAC5-C7418DDA2A6E}">
  <dimension ref="A1:M78"/>
  <sheetViews>
    <sheetView zoomScaleNormal="100" zoomScalePageLayoutView="85" workbookViewId="0">
      <selection activeCell="A12" sqref="A12:D12"/>
    </sheetView>
  </sheetViews>
  <sheetFormatPr defaultColWidth="8.7265625" defaultRowHeight="14" x14ac:dyDescent="0.3"/>
  <cols>
    <col min="1" max="4" width="30.54296875" style="45" customWidth="1"/>
    <col min="5" max="5" width="0.1796875" style="45" hidden="1" customWidth="1"/>
    <col min="6" max="6" width="8.54296875" style="45" hidden="1" customWidth="1"/>
    <col min="7" max="16384" width="8.7265625" style="45"/>
  </cols>
  <sheetData>
    <row r="1" spans="1:13" ht="37" customHeight="1" x14ac:dyDescent="0.3">
      <c r="A1" s="420" t="s">
        <v>160</v>
      </c>
      <c r="B1" s="421"/>
      <c r="C1" s="421"/>
      <c r="D1" s="422"/>
    </row>
    <row r="2" spans="1:13" ht="1" customHeight="1" x14ac:dyDescent="0.3">
      <c r="A2" s="429" t="s">
        <v>161</v>
      </c>
      <c r="B2" s="430" t="s">
        <v>162</v>
      </c>
      <c r="C2" s="430" t="s">
        <v>163</v>
      </c>
      <c r="D2" s="70" t="s">
        <v>164</v>
      </c>
    </row>
    <row r="3" spans="1:13" ht="21" hidden="1" customHeight="1" x14ac:dyDescent="0.3">
      <c r="A3" s="429"/>
      <c r="B3" s="430"/>
      <c r="C3" s="430"/>
      <c r="D3" s="70" t="s">
        <v>165</v>
      </c>
    </row>
    <row r="4" spans="1:13" ht="51" hidden="1" customHeight="1" x14ac:dyDescent="0.3">
      <c r="A4" s="71"/>
      <c r="B4" s="69">
        <v>200</v>
      </c>
      <c r="C4" s="69"/>
      <c r="D4" s="72"/>
    </row>
    <row r="5" spans="1:13" ht="18" customHeight="1" x14ac:dyDescent="0.3">
      <c r="A5" s="437" t="s">
        <v>166</v>
      </c>
      <c r="B5" s="438"/>
      <c r="C5" s="438"/>
      <c r="D5" s="439"/>
    </row>
    <row r="6" spans="1:13" ht="80.150000000000006" customHeight="1" x14ac:dyDescent="0.3">
      <c r="A6" s="434" t="s">
        <v>167</v>
      </c>
      <c r="B6" s="435"/>
      <c r="C6" s="435"/>
      <c r="D6" s="436"/>
    </row>
    <row r="7" spans="1:13" ht="126" customHeight="1" thickBot="1" x14ac:dyDescent="0.35">
      <c r="A7" s="431" t="s">
        <v>221</v>
      </c>
      <c r="B7" s="432"/>
      <c r="C7" s="432"/>
      <c r="D7" s="433"/>
      <c r="G7" s="171"/>
      <c r="H7" s="171"/>
      <c r="I7" s="171"/>
      <c r="J7" s="171"/>
      <c r="K7" s="171"/>
    </row>
    <row r="8" spans="1:13" ht="35.15" customHeight="1" thickBot="1" x14ac:dyDescent="0.35">
      <c r="A8" s="440"/>
      <c r="B8" s="441"/>
      <c r="C8" s="441"/>
      <c r="D8" s="442"/>
    </row>
    <row r="9" spans="1:13" ht="50.15" customHeight="1" x14ac:dyDescent="0.3">
      <c r="A9" s="423" t="s">
        <v>168</v>
      </c>
      <c r="B9" s="424"/>
      <c r="C9" s="424"/>
      <c r="D9" s="425"/>
      <c r="E9" s="67" t="s">
        <v>169</v>
      </c>
      <c r="F9" s="110" t="s">
        <v>170</v>
      </c>
      <c r="G9" s="172"/>
      <c r="H9" s="172"/>
      <c r="I9" s="172"/>
      <c r="J9" s="172"/>
      <c r="K9" s="172"/>
      <c r="L9" s="172"/>
      <c r="M9" s="172"/>
    </row>
    <row r="10" spans="1:13" ht="20.149999999999999" customHeight="1" x14ac:dyDescent="0.3">
      <c r="A10" s="443" t="s">
        <v>171</v>
      </c>
      <c r="B10" s="444"/>
      <c r="C10" s="444"/>
      <c r="D10" s="445"/>
      <c r="E10" s="74"/>
      <c r="F10" s="110"/>
      <c r="G10" s="141"/>
      <c r="H10" s="141"/>
      <c r="I10" s="141"/>
      <c r="J10" s="141"/>
      <c r="K10" s="141"/>
      <c r="L10" s="141"/>
      <c r="M10" s="141"/>
    </row>
    <row r="11" spans="1:13" ht="70" customHeight="1" x14ac:dyDescent="0.3">
      <c r="A11" s="426" t="s">
        <v>172</v>
      </c>
      <c r="B11" s="427"/>
      <c r="C11" s="427"/>
      <c r="D11" s="428"/>
      <c r="E11" s="143" t="s">
        <v>173</v>
      </c>
      <c r="F11" s="110"/>
    </row>
    <row r="12" spans="1:13" ht="200.15" customHeight="1" x14ac:dyDescent="0.3">
      <c r="A12" s="446"/>
      <c r="B12" s="447"/>
      <c r="C12" s="447"/>
      <c r="D12" s="448"/>
      <c r="E12" s="63"/>
    </row>
    <row r="13" spans="1:13" ht="70" customHeight="1" x14ac:dyDescent="0.3">
      <c r="A13" s="426" t="s">
        <v>174</v>
      </c>
      <c r="B13" s="427"/>
      <c r="C13" s="427"/>
      <c r="D13" s="428"/>
      <c r="E13" s="63"/>
    </row>
    <row r="14" spans="1:13" ht="200.15" customHeight="1" x14ac:dyDescent="0.3">
      <c r="A14" s="449"/>
      <c r="B14" s="450"/>
      <c r="C14" s="450"/>
      <c r="D14" s="451"/>
      <c r="E14" s="63"/>
    </row>
    <row r="15" spans="1:13" ht="70" customHeight="1" x14ac:dyDescent="0.3">
      <c r="A15" s="452" t="s">
        <v>175</v>
      </c>
      <c r="B15" s="453"/>
      <c r="C15" s="453"/>
      <c r="D15" s="454"/>
      <c r="E15" s="63"/>
    </row>
    <row r="16" spans="1:13" ht="200.15" customHeight="1" thickBot="1" x14ac:dyDescent="0.35">
      <c r="A16" s="472"/>
      <c r="B16" s="473"/>
      <c r="C16" s="473"/>
      <c r="D16" s="474"/>
      <c r="E16" s="63"/>
    </row>
    <row r="17" spans="1:5" s="68" customFormat="1" ht="35.15" customHeight="1" thickBot="1" x14ac:dyDescent="0.35">
      <c r="A17" s="475"/>
      <c r="B17" s="476"/>
      <c r="C17" s="476"/>
      <c r="D17" s="477"/>
      <c r="E17" s="66"/>
    </row>
    <row r="18" spans="1:5" ht="68.150000000000006" customHeight="1" x14ac:dyDescent="0.3">
      <c r="A18" s="455" t="s">
        <v>176</v>
      </c>
      <c r="B18" s="456"/>
      <c r="C18" s="456"/>
      <c r="D18" s="457"/>
      <c r="E18" s="63"/>
    </row>
    <row r="19" spans="1:5" ht="68.150000000000006" customHeight="1" x14ac:dyDescent="0.3">
      <c r="A19" s="460" t="s">
        <v>177</v>
      </c>
      <c r="B19" s="461"/>
      <c r="C19" s="111" t="s">
        <v>178</v>
      </c>
      <c r="D19" s="173"/>
      <c r="E19" s="63"/>
    </row>
    <row r="20" spans="1:5" ht="78.650000000000006" customHeight="1" x14ac:dyDescent="0.3">
      <c r="A20" s="462"/>
      <c r="B20" s="463"/>
      <c r="C20" s="112" t="s">
        <v>179</v>
      </c>
      <c r="D20" s="174"/>
      <c r="E20" s="63"/>
    </row>
    <row r="21" spans="1:5" ht="78.650000000000006" customHeight="1" x14ac:dyDescent="0.3">
      <c r="A21" s="462"/>
      <c r="B21" s="463"/>
      <c r="C21" s="112" t="s">
        <v>180</v>
      </c>
      <c r="D21" s="174"/>
      <c r="E21" s="63"/>
    </row>
    <row r="22" spans="1:5" ht="78.650000000000006" customHeight="1" x14ac:dyDescent="0.3">
      <c r="A22" s="462"/>
      <c r="B22" s="463"/>
      <c r="C22" s="112" t="s">
        <v>181</v>
      </c>
      <c r="D22" s="174"/>
      <c r="E22" s="63"/>
    </row>
    <row r="23" spans="1:5" ht="78.650000000000006" customHeight="1" x14ac:dyDescent="0.3">
      <c r="A23" s="464"/>
      <c r="B23" s="465"/>
      <c r="C23" s="112" t="s">
        <v>182</v>
      </c>
      <c r="D23" s="174"/>
      <c r="E23" s="63"/>
    </row>
    <row r="24" spans="1:5" ht="78.650000000000006" customHeight="1" x14ac:dyDescent="0.3">
      <c r="A24" s="466" t="s">
        <v>144</v>
      </c>
      <c r="B24" s="467"/>
      <c r="C24" s="112" t="s">
        <v>183</v>
      </c>
      <c r="D24" s="174"/>
      <c r="E24" s="63"/>
    </row>
    <row r="25" spans="1:5" ht="78.650000000000006" customHeight="1" x14ac:dyDescent="0.3">
      <c r="A25" s="468"/>
      <c r="B25" s="469"/>
      <c r="C25" s="112" t="s">
        <v>184</v>
      </c>
      <c r="D25" s="174"/>
      <c r="E25" s="63"/>
    </row>
    <row r="26" spans="1:5" ht="78.650000000000006" customHeight="1" x14ac:dyDescent="0.3">
      <c r="A26" s="468"/>
      <c r="B26" s="469"/>
      <c r="C26" s="112" t="s">
        <v>185</v>
      </c>
      <c r="D26" s="175"/>
      <c r="E26" s="63"/>
    </row>
    <row r="27" spans="1:5" ht="78.650000000000006" customHeight="1" x14ac:dyDescent="0.3">
      <c r="A27" s="468"/>
      <c r="B27" s="469"/>
      <c r="C27" s="112" t="s">
        <v>186</v>
      </c>
      <c r="D27" s="175"/>
      <c r="E27" s="63"/>
    </row>
    <row r="28" spans="1:5" ht="78.650000000000006" customHeight="1" x14ac:dyDescent="0.3">
      <c r="A28" s="470"/>
      <c r="B28" s="471"/>
      <c r="C28" s="112" t="s">
        <v>187</v>
      </c>
      <c r="D28" s="175"/>
      <c r="E28" s="63"/>
    </row>
    <row r="29" spans="1:5" ht="246" customHeight="1" thickBot="1" x14ac:dyDescent="0.35">
      <c r="A29" s="458" t="s">
        <v>188</v>
      </c>
      <c r="B29" s="459"/>
      <c r="C29" s="113" t="s">
        <v>189</v>
      </c>
      <c r="D29" s="176"/>
      <c r="E29" s="63"/>
    </row>
    <row r="50" s="45" customFormat="1" ht="73" customHeight="1" x14ac:dyDescent="0.3"/>
    <row r="51" s="45" customFormat="1" ht="73" customHeight="1" x14ac:dyDescent="0.3"/>
    <row r="71" spans="1:5" s="68" customFormat="1" ht="120" customHeight="1" x14ac:dyDescent="0.3">
      <c r="A71" s="114"/>
      <c r="B71" s="114"/>
      <c r="C71" s="114"/>
      <c r="D71" s="114"/>
      <c r="E71" s="63"/>
    </row>
    <row r="72" spans="1:5" ht="86.5" customHeight="1" x14ac:dyDescent="0.3"/>
    <row r="77" spans="1:5" ht="69" customHeight="1" x14ac:dyDescent="0.3"/>
    <row r="78" spans="1:5" ht="44.5" customHeight="1" x14ac:dyDescent="0.3">
      <c r="A78" s="115"/>
      <c r="B78" s="115"/>
      <c r="C78" s="115"/>
      <c r="D78" s="115"/>
      <c r="E78" s="64" t="s">
        <v>190</v>
      </c>
    </row>
  </sheetData>
  <sheetProtection algorithmName="SHA-512" hashValue="Vi91Jd5+vZsCYjMsdAOWrBfYAvy/qnzPuNLXC+IvfhPEjyeTwdDmQSVFbjxdM21Ilv5A8kHUBAHkemkOMpUhew==" saltValue="RPNk9fnpVAo5vJFoLB3WiQ==" spinCount="100000" sheet="1" objects="1" scenarios="1"/>
  <mergeCells count="21">
    <mergeCell ref="A12:D12"/>
    <mergeCell ref="A14:D14"/>
    <mergeCell ref="A15:D15"/>
    <mergeCell ref="A18:D18"/>
    <mergeCell ref="A29:B29"/>
    <mergeCell ref="A19:B23"/>
    <mergeCell ref="A24:B28"/>
    <mergeCell ref="A13:D13"/>
    <mergeCell ref="A16:D16"/>
    <mergeCell ref="A17:D17"/>
    <mergeCell ref="A1:D1"/>
    <mergeCell ref="A9:D9"/>
    <mergeCell ref="A11:D11"/>
    <mergeCell ref="A2:A3"/>
    <mergeCell ref="B2:B3"/>
    <mergeCell ref="C2:C3"/>
    <mergeCell ref="A7:D7"/>
    <mergeCell ref="A6:D6"/>
    <mergeCell ref="A5:D5"/>
    <mergeCell ref="A8:D8"/>
    <mergeCell ref="A10:D10"/>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92E01-B8BC-4A03-A173-B036F88A0C76}">
  <dimension ref="A1:J26"/>
  <sheetViews>
    <sheetView zoomScaleNormal="100" workbookViewId="0">
      <selection sqref="A1:D1"/>
    </sheetView>
  </sheetViews>
  <sheetFormatPr defaultColWidth="8.7265625" defaultRowHeight="14.5" x14ac:dyDescent="0.35"/>
  <cols>
    <col min="1" max="4" width="30.54296875" style="117" customWidth="1"/>
    <col min="5" max="5" width="10.81640625" style="117" hidden="1" customWidth="1"/>
    <col min="6" max="16384" width="8.7265625" style="117"/>
  </cols>
  <sheetData>
    <row r="1" spans="1:10" s="116" customFormat="1" ht="37" customHeight="1" x14ac:dyDescent="0.35">
      <c r="A1" s="420" t="s">
        <v>160</v>
      </c>
      <c r="B1" s="483"/>
      <c r="C1" s="483"/>
      <c r="D1" s="484"/>
    </row>
    <row r="2" spans="1:10" s="116" customFormat="1" ht="18" customHeight="1" x14ac:dyDescent="0.35">
      <c r="A2" s="485" t="s">
        <v>166</v>
      </c>
      <c r="B2" s="486"/>
      <c r="C2" s="486"/>
      <c r="D2" s="487"/>
    </row>
    <row r="3" spans="1:10" ht="80.150000000000006" customHeight="1" x14ac:dyDescent="0.35">
      <c r="A3" s="488" t="s">
        <v>167</v>
      </c>
      <c r="B3" s="489"/>
      <c r="C3" s="489"/>
      <c r="D3" s="490"/>
    </row>
    <row r="4" spans="1:10" ht="126.75" customHeight="1" thickBot="1" x14ac:dyDescent="0.4">
      <c r="A4" s="431" t="s">
        <v>222</v>
      </c>
      <c r="B4" s="491"/>
      <c r="C4" s="491"/>
      <c r="D4" s="492"/>
      <c r="F4" s="177"/>
      <c r="G4" s="177"/>
      <c r="H4" s="177"/>
      <c r="I4" s="177"/>
    </row>
    <row r="5" spans="1:10" ht="35.15" customHeight="1" thickBot="1" x14ac:dyDescent="0.4">
      <c r="A5" s="493"/>
      <c r="B5" s="494"/>
      <c r="C5" s="494"/>
      <c r="D5" s="495"/>
    </row>
    <row r="6" spans="1:10" s="45" customFormat="1" ht="50.15" customHeight="1" x14ac:dyDescent="0.3">
      <c r="A6" s="496" t="s">
        <v>191</v>
      </c>
      <c r="B6" s="497"/>
      <c r="C6" s="497"/>
      <c r="D6" s="498"/>
      <c r="E6" s="67" t="s">
        <v>192</v>
      </c>
      <c r="F6" s="178"/>
      <c r="G6" s="172"/>
      <c r="H6" s="172"/>
      <c r="I6" s="172"/>
      <c r="J6" s="172"/>
    </row>
    <row r="7" spans="1:10" s="45" customFormat="1" ht="20.149999999999999" customHeight="1" x14ac:dyDescent="0.3">
      <c r="A7" s="443" t="s">
        <v>171</v>
      </c>
      <c r="B7" s="481"/>
      <c r="C7" s="481"/>
      <c r="D7" s="482"/>
      <c r="E7" s="74"/>
      <c r="F7" s="118"/>
      <c r="G7" s="141"/>
      <c r="H7" s="141"/>
      <c r="I7" s="141"/>
      <c r="J7" s="141"/>
    </row>
    <row r="8" spans="1:10" s="45" customFormat="1" ht="70" customHeight="1" x14ac:dyDescent="0.3">
      <c r="A8" s="426" t="s">
        <v>193</v>
      </c>
      <c r="B8" s="427"/>
      <c r="C8" s="427"/>
      <c r="D8" s="428"/>
      <c r="E8" s="478" t="s">
        <v>173</v>
      </c>
    </row>
    <row r="9" spans="1:10" s="45" customFormat="1" ht="200.15" customHeight="1" x14ac:dyDescent="0.3">
      <c r="A9" s="323"/>
      <c r="B9" s="211"/>
      <c r="C9" s="211"/>
      <c r="D9" s="324"/>
      <c r="E9" s="479"/>
    </row>
    <row r="10" spans="1:10" s="45" customFormat="1" ht="75" customHeight="1" x14ac:dyDescent="0.3">
      <c r="A10" s="426" t="s">
        <v>194</v>
      </c>
      <c r="B10" s="427"/>
      <c r="C10" s="427"/>
      <c r="D10" s="428"/>
      <c r="E10" s="479"/>
    </row>
    <row r="11" spans="1:10" s="45" customFormat="1" ht="200.15" customHeight="1" x14ac:dyDescent="0.3">
      <c r="A11" s="446"/>
      <c r="B11" s="447"/>
      <c r="C11" s="447"/>
      <c r="D11" s="448"/>
      <c r="E11" s="480"/>
    </row>
    <row r="12" spans="1:10" s="45" customFormat="1" ht="105.75" customHeight="1" x14ac:dyDescent="0.3">
      <c r="A12" s="452" t="s">
        <v>195</v>
      </c>
      <c r="B12" s="453"/>
      <c r="C12" s="453"/>
      <c r="D12" s="454"/>
    </row>
    <row r="13" spans="1:10" s="45" customFormat="1" ht="200.15" customHeight="1" thickBot="1" x14ac:dyDescent="0.35">
      <c r="A13" s="472"/>
      <c r="B13" s="473"/>
      <c r="C13" s="473"/>
      <c r="D13" s="474"/>
    </row>
    <row r="14" spans="1:10" s="68" customFormat="1" ht="35.15" customHeight="1" thickBot="1" x14ac:dyDescent="0.35">
      <c r="A14" s="499"/>
      <c r="B14" s="499"/>
      <c r="C14" s="499"/>
      <c r="D14" s="499"/>
    </row>
    <row r="15" spans="1:10" s="45" customFormat="1" ht="68.150000000000006" customHeight="1" x14ac:dyDescent="0.3">
      <c r="A15" s="455" t="s">
        <v>176</v>
      </c>
      <c r="B15" s="456"/>
      <c r="C15" s="456"/>
      <c r="D15" s="457"/>
      <c r="E15" s="63"/>
    </row>
    <row r="16" spans="1:10" s="45" customFormat="1" ht="68.150000000000006" customHeight="1" x14ac:dyDescent="0.3">
      <c r="A16" s="460" t="s">
        <v>177</v>
      </c>
      <c r="B16" s="461"/>
      <c r="C16" s="111" t="s">
        <v>178</v>
      </c>
      <c r="D16" s="173"/>
      <c r="E16" s="63"/>
    </row>
    <row r="17" spans="1:5" s="45" customFormat="1" ht="78.650000000000006" customHeight="1" x14ac:dyDescent="0.3">
      <c r="A17" s="462"/>
      <c r="B17" s="463"/>
      <c r="C17" s="112" t="s">
        <v>179</v>
      </c>
      <c r="D17" s="174"/>
      <c r="E17" s="63"/>
    </row>
    <row r="18" spans="1:5" s="45" customFormat="1" ht="78.650000000000006" customHeight="1" x14ac:dyDescent="0.3">
      <c r="A18" s="462"/>
      <c r="B18" s="463"/>
      <c r="C18" s="112" t="s">
        <v>180</v>
      </c>
      <c r="D18" s="174"/>
      <c r="E18" s="63"/>
    </row>
    <row r="19" spans="1:5" s="45" customFormat="1" ht="78.650000000000006" customHeight="1" x14ac:dyDescent="0.3">
      <c r="A19" s="462"/>
      <c r="B19" s="463"/>
      <c r="C19" s="112" t="s">
        <v>181</v>
      </c>
      <c r="D19" s="174"/>
      <c r="E19" s="63"/>
    </row>
    <row r="20" spans="1:5" s="45" customFormat="1" ht="78.650000000000006" customHeight="1" x14ac:dyDescent="0.3">
      <c r="A20" s="464"/>
      <c r="B20" s="465"/>
      <c r="C20" s="112" t="s">
        <v>182</v>
      </c>
      <c r="D20" s="174"/>
      <c r="E20" s="63"/>
    </row>
    <row r="21" spans="1:5" s="45" customFormat="1" ht="78.650000000000006" customHeight="1" x14ac:dyDescent="0.3">
      <c r="A21" s="466" t="s">
        <v>144</v>
      </c>
      <c r="B21" s="467"/>
      <c r="C21" s="112" t="s">
        <v>183</v>
      </c>
      <c r="D21" s="174"/>
      <c r="E21" s="63"/>
    </row>
    <row r="22" spans="1:5" s="45" customFormat="1" ht="78.650000000000006" customHeight="1" x14ac:dyDescent="0.3">
      <c r="A22" s="468"/>
      <c r="B22" s="469"/>
      <c r="C22" s="112" t="s">
        <v>184</v>
      </c>
      <c r="D22" s="174"/>
      <c r="E22" s="63"/>
    </row>
    <row r="23" spans="1:5" s="45" customFormat="1" ht="78.650000000000006" customHeight="1" x14ac:dyDescent="0.3">
      <c r="A23" s="468"/>
      <c r="B23" s="469"/>
      <c r="C23" s="112" t="s">
        <v>185</v>
      </c>
      <c r="D23" s="175"/>
      <c r="E23" s="63"/>
    </row>
    <row r="24" spans="1:5" s="45" customFormat="1" ht="78.650000000000006" customHeight="1" x14ac:dyDescent="0.3">
      <c r="A24" s="468"/>
      <c r="B24" s="469"/>
      <c r="C24" s="112" t="s">
        <v>186</v>
      </c>
      <c r="D24" s="175"/>
      <c r="E24" s="63"/>
    </row>
    <row r="25" spans="1:5" s="45" customFormat="1" ht="78.650000000000006" customHeight="1" x14ac:dyDescent="0.3">
      <c r="A25" s="470"/>
      <c r="B25" s="471"/>
      <c r="C25" s="112" t="s">
        <v>187</v>
      </c>
      <c r="D25" s="175"/>
      <c r="E25" s="63"/>
    </row>
    <row r="26" spans="1:5" s="45" customFormat="1" ht="246" customHeight="1" thickBot="1" x14ac:dyDescent="0.35">
      <c r="A26" s="458" t="s">
        <v>188</v>
      </c>
      <c r="B26" s="459"/>
      <c r="C26" s="113" t="s">
        <v>150</v>
      </c>
      <c r="D26" s="176"/>
      <c r="E26" s="63"/>
    </row>
  </sheetData>
  <sheetProtection algorithmName="SHA-512" hashValue="HnF1a4VlE7yLPIJKruw+ieSrwdJ4JKUFSLrWysdl7nFKOPvgS4IPTo3T6YZmhYmum++HVs/4ucX3scUHo69jJA==" saltValue="5DnDQ9oW57DjOWlvOKWVNg==" spinCount="100000" sheet="1" objects="1" scenarios="1"/>
  <mergeCells count="19">
    <mergeCell ref="A26:B26"/>
    <mergeCell ref="A16:B20"/>
    <mergeCell ref="A6:D6"/>
    <mergeCell ref="A15:D15"/>
    <mergeCell ref="A13:D13"/>
    <mergeCell ref="A14:D14"/>
    <mergeCell ref="A21:B25"/>
    <mergeCell ref="A9:D9"/>
    <mergeCell ref="A12:D12"/>
    <mergeCell ref="A1:D1"/>
    <mergeCell ref="A2:D2"/>
    <mergeCell ref="A3:D3"/>
    <mergeCell ref="A4:D4"/>
    <mergeCell ref="A5:D5"/>
    <mergeCell ref="E8:E11"/>
    <mergeCell ref="A8:D8"/>
    <mergeCell ref="A11:D11"/>
    <mergeCell ref="A10:D10"/>
    <mergeCell ref="A7:D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3B8CF-D1ED-4F01-A92A-D5C65592CD79}">
  <dimension ref="A1:I26"/>
  <sheetViews>
    <sheetView zoomScaleNormal="100" workbookViewId="0">
      <selection sqref="A1:D1"/>
    </sheetView>
  </sheetViews>
  <sheetFormatPr defaultColWidth="8.7265625" defaultRowHeight="14.5" x14ac:dyDescent="0.35"/>
  <cols>
    <col min="1" max="4" width="30.54296875" style="117" customWidth="1"/>
    <col min="5" max="5" width="18" style="117" hidden="1" customWidth="1"/>
    <col min="6" max="16384" width="8.7265625" style="117"/>
  </cols>
  <sheetData>
    <row r="1" spans="1:9" s="45" customFormat="1" ht="37" customHeight="1" x14ac:dyDescent="0.3">
      <c r="A1" s="507" t="s">
        <v>160</v>
      </c>
      <c r="B1" s="508"/>
      <c r="C1" s="508"/>
      <c r="D1" s="509"/>
      <c r="E1" s="64" t="s">
        <v>190</v>
      </c>
    </row>
    <row r="2" spans="1:9" s="45" customFormat="1" ht="18" customHeight="1" x14ac:dyDescent="0.3">
      <c r="A2" s="513" t="s">
        <v>166</v>
      </c>
      <c r="B2" s="514"/>
      <c r="C2" s="514"/>
      <c r="D2" s="515"/>
      <c r="E2" s="64"/>
    </row>
    <row r="3" spans="1:9" s="45" customFormat="1" ht="80.150000000000006" customHeight="1" x14ac:dyDescent="0.3">
      <c r="A3" s="488" t="s">
        <v>167</v>
      </c>
      <c r="B3" s="489"/>
      <c r="C3" s="489"/>
      <c r="D3" s="490"/>
      <c r="E3" s="64"/>
    </row>
    <row r="4" spans="1:9" s="45" customFormat="1" ht="109.5" customHeight="1" thickBot="1" x14ac:dyDescent="0.35">
      <c r="A4" s="431" t="s">
        <v>223</v>
      </c>
      <c r="B4" s="491"/>
      <c r="C4" s="491"/>
      <c r="D4" s="492"/>
      <c r="E4" s="64"/>
      <c r="F4" s="179"/>
      <c r="G4" s="171"/>
      <c r="H4" s="171"/>
      <c r="I4" s="171"/>
    </row>
    <row r="5" spans="1:9" s="45" customFormat="1" ht="35.15" customHeight="1" thickBot="1" x14ac:dyDescent="0.35">
      <c r="A5" s="441"/>
      <c r="B5" s="441"/>
      <c r="C5" s="441"/>
      <c r="D5" s="441"/>
      <c r="E5" s="64"/>
    </row>
    <row r="6" spans="1:9" s="45" customFormat="1" ht="50.15" customHeight="1" x14ac:dyDescent="0.3">
      <c r="A6" s="510" t="s">
        <v>196</v>
      </c>
      <c r="B6" s="511"/>
      <c r="C6" s="511"/>
      <c r="D6" s="512"/>
      <c r="E6" s="65" t="s">
        <v>192</v>
      </c>
      <c r="F6" s="142"/>
    </row>
    <row r="7" spans="1:9" s="45" customFormat="1" ht="20.149999999999999" customHeight="1" x14ac:dyDescent="0.3">
      <c r="A7" s="443" t="s">
        <v>171</v>
      </c>
      <c r="B7" s="444"/>
      <c r="C7" s="444"/>
      <c r="D7" s="445"/>
      <c r="E7" s="73"/>
      <c r="F7" s="142"/>
    </row>
    <row r="8" spans="1:9" s="45" customFormat="1" ht="70" customHeight="1" x14ac:dyDescent="0.3">
      <c r="A8" s="500" t="s">
        <v>197</v>
      </c>
      <c r="B8" s="501"/>
      <c r="C8" s="501"/>
      <c r="D8" s="502"/>
      <c r="E8" s="478" t="s">
        <v>173</v>
      </c>
    </row>
    <row r="9" spans="1:9" s="45" customFormat="1" ht="200.15" customHeight="1" x14ac:dyDescent="0.3">
      <c r="A9" s="323"/>
      <c r="B9" s="211"/>
      <c r="C9" s="211"/>
      <c r="D9" s="324"/>
      <c r="E9" s="479"/>
    </row>
    <row r="10" spans="1:9" s="45" customFormat="1" ht="85" customHeight="1" x14ac:dyDescent="0.3">
      <c r="A10" s="503" t="s">
        <v>198</v>
      </c>
      <c r="B10" s="504"/>
      <c r="C10" s="504"/>
      <c r="D10" s="505"/>
      <c r="E10" s="479"/>
    </row>
    <row r="11" spans="1:9" s="45" customFormat="1" ht="200.15" customHeight="1" x14ac:dyDescent="0.3">
      <c r="A11" s="323"/>
      <c r="B11" s="211"/>
      <c r="C11" s="211"/>
      <c r="D11" s="324"/>
      <c r="E11" s="479"/>
    </row>
    <row r="12" spans="1:9" s="68" customFormat="1" ht="120" customHeight="1" x14ac:dyDescent="0.3">
      <c r="A12" s="503" t="s">
        <v>199</v>
      </c>
      <c r="B12" s="504"/>
      <c r="C12" s="504"/>
      <c r="D12" s="505"/>
      <c r="E12" s="479"/>
    </row>
    <row r="13" spans="1:9" s="68" customFormat="1" ht="200.15" customHeight="1" thickBot="1" x14ac:dyDescent="0.35">
      <c r="A13" s="263"/>
      <c r="B13" s="264"/>
      <c r="C13" s="264"/>
      <c r="D13" s="265"/>
      <c r="E13" s="63"/>
    </row>
    <row r="14" spans="1:9" s="68" customFormat="1" ht="35.15" customHeight="1" thickBot="1" x14ac:dyDescent="0.35">
      <c r="A14" s="506"/>
      <c r="B14" s="506"/>
      <c r="C14" s="506"/>
      <c r="D14" s="506"/>
      <c r="E14" s="66"/>
    </row>
    <row r="15" spans="1:9" s="45" customFormat="1" ht="68.150000000000006" customHeight="1" x14ac:dyDescent="0.3">
      <c r="A15" s="455" t="s">
        <v>176</v>
      </c>
      <c r="B15" s="456"/>
      <c r="C15" s="456"/>
      <c r="D15" s="457"/>
      <c r="E15" s="63"/>
    </row>
    <row r="16" spans="1:9" s="45" customFormat="1" ht="68.150000000000006" customHeight="1" x14ac:dyDescent="0.3">
      <c r="A16" s="460" t="s">
        <v>177</v>
      </c>
      <c r="B16" s="461"/>
      <c r="C16" s="111" t="s">
        <v>178</v>
      </c>
      <c r="D16" s="173"/>
      <c r="E16" s="63"/>
    </row>
    <row r="17" spans="1:5" s="45" customFormat="1" ht="78.650000000000006" customHeight="1" x14ac:dyDescent="0.3">
      <c r="A17" s="462"/>
      <c r="B17" s="463"/>
      <c r="C17" s="112" t="s">
        <v>179</v>
      </c>
      <c r="D17" s="174"/>
      <c r="E17" s="63"/>
    </row>
    <row r="18" spans="1:5" s="45" customFormat="1" ht="78.650000000000006" customHeight="1" x14ac:dyDescent="0.3">
      <c r="A18" s="462"/>
      <c r="B18" s="463"/>
      <c r="C18" s="112" t="s">
        <v>180</v>
      </c>
      <c r="D18" s="174"/>
      <c r="E18" s="63"/>
    </row>
    <row r="19" spans="1:5" s="45" customFormat="1" ht="78.650000000000006" customHeight="1" x14ac:dyDescent="0.3">
      <c r="A19" s="462"/>
      <c r="B19" s="463"/>
      <c r="C19" s="112" t="s">
        <v>181</v>
      </c>
      <c r="D19" s="174"/>
      <c r="E19" s="63"/>
    </row>
    <row r="20" spans="1:5" s="45" customFormat="1" ht="78.650000000000006" customHeight="1" x14ac:dyDescent="0.3">
      <c r="A20" s="464"/>
      <c r="B20" s="465"/>
      <c r="C20" s="112" t="s">
        <v>182</v>
      </c>
      <c r="D20" s="174"/>
      <c r="E20" s="63"/>
    </row>
    <row r="21" spans="1:5" s="45" customFormat="1" ht="78.650000000000006" customHeight="1" x14ac:dyDescent="0.3">
      <c r="A21" s="466" t="s">
        <v>144</v>
      </c>
      <c r="B21" s="467"/>
      <c r="C21" s="112" t="s">
        <v>183</v>
      </c>
      <c r="D21" s="174"/>
      <c r="E21" s="63"/>
    </row>
    <row r="22" spans="1:5" s="45" customFormat="1" ht="78.650000000000006" customHeight="1" x14ac:dyDescent="0.3">
      <c r="A22" s="468"/>
      <c r="B22" s="469"/>
      <c r="C22" s="112" t="s">
        <v>184</v>
      </c>
      <c r="D22" s="174"/>
      <c r="E22" s="63"/>
    </row>
    <row r="23" spans="1:5" s="45" customFormat="1" ht="78.650000000000006" customHeight="1" x14ac:dyDescent="0.3">
      <c r="A23" s="468"/>
      <c r="B23" s="469"/>
      <c r="C23" s="112" t="s">
        <v>185</v>
      </c>
      <c r="D23" s="175"/>
      <c r="E23" s="63"/>
    </row>
    <row r="24" spans="1:5" s="45" customFormat="1" ht="78.650000000000006" customHeight="1" x14ac:dyDescent="0.3">
      <c r="A24" s="468"/>
      <c r="B24" s="469"/>
      <c r="C24" s="112" t="s">
        <v>186</v>
      </c>
      <c r="D24" s="175"/>
      <c r="E24" s="63"/>
    </row>
    <row r="25" spans="1:5" s="45" customFormat="1" ht="78.650000000000006" customHeight="1" x14ac:dyDescent="0.3">
      <c r="A25" s="470"/>
      <c r="B25" s="471"/>
      <c r="C25" s="112" t="s">
        <v>187</v>
      </c>
      <c r="D25" s="175"/>
      <c r="E25" s="63"/>
    </row>
    <row r="26" spans="1:5" s="45" customFormat="1" ht="246" customHeight="1" thickBot="1" x14ac:dyDescent="0.35">
      <c r="A26" s="458" t="s">
        <v>188</v>
      </c>
      <c r="B26" s="459"/>
      <c r="C26" s="113" t="s">
        <v>150</v>
      </c>
      <c r="D26" s="176"/>
      <c r="E26" s="63"/>
    </row>
  </sheetData>
  <sheetProtection algorithmName="SHA-512" hashValue="8RsyevpX2yiaWLm15JEr4NxszUHY1XfwsdSaAmLOTfqDOQ2KrLQWUzJKPPoqzB0NNAfaTDQQNzhiDfV32YXW/g==" saltValue="7qcAQVUIpp3Ag8VVtPUe4Q==" spinCount="100000" sheet="1" objects="1" scenarios="1"/>
  <mergeCells count="19">
    <mergeCell ref="A1:D1"/>
    <mergeCell ref="A6:D6"/>
    <mergeCell ref="A2:D2"/>
    <mergeCell ref="A3:D3"/>
    <mergeCell ref="A4:D4"/>
    <mergeCell ref="A5:D5"/>
    <mergeCell ref="A26:B26"/>
    <mergeCell ref="A16:B20"/>
    <mergeCell ref="A21:B25"/>
    <mergeCell ref="A15:D15"/>
    <mergeCell ref="A10:D10"/>
    <mergeCell ref="A13:D13"/>
    <mergeCell ref="A14:D14"/>
    <mergeCell ref="E8:E12"/>
    <mergeCell ref="A8:D8"/>
    <mergeCell ref="A9:D9"/>
    <mergeCell ref="A12:D12"/>
    <mergeCell ref="A7:D7"/>
    <mergeCell ref="A11:D1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CA826-427D-45B2-BDBF-B55784E06D6D}">
  <dimension ref="A1:F9"/>
  <sheetViews>
    <sheetView zoomScaleNormal="100" workbookViewId="0">
      <selection sqref="A1:D1"/>
    </sheetView>
  </sheetViews>
  <sheetFormatPr defaultColWidth="8.7265625" defaultRowHeight="14.5" x14ac:dyDescent="0.35"/>
  <cols>
    <col min="1" max="4" width="30.54296875" style="117" customWidth="1"/>
    <col min="5" max="5" width="8.453125" style="117" hidden="1" customWidth="1"/>
    <col min="6" max="16384" width="8.7265625" style="117"/>
  </cols>
  <sheetData>
    <row r="1" spans="1:6" ht="37" customHeight="1" x14ac:dyDescent="0.35">
      <c r="A1" s="420" t="s">
        <v>160</v>
      </c>
      <c r="B1" s="483"/>
      <c r="C1" s="483"/>
      <c r="D1" s="484"/>
    </row>
    <row r="2" spans="1:6" ht="18" customHeight="1" x14ac:dyDescent="0.35">
      <c r="A2" s="485" t="s">
        <v>166</v>
      </c>
      <c r="B2" s="486"/>
      <c r="C2" s="486"/>
      <c r="D2" s="487"/>
    </row>
    <row r="3" spans="1:6" ht="80.150000000000006" customHeight="1" x14ac:dyDescent="0.35">
      <c r="A3" s="488" t="s">
        <v>167</v>
      </c>
      <c r="B3" s="489"/>
      <c r="C3" s="489"/>
      <c r="D3" s="490"/>
    </row>
    <row r="4" spans="1:6" ht="123.75" customHeight="1" thickBot="1" x14ac:dyDescent="0.4">
      <c r="A4" s="431" t="s">
        <v>224</v>
      </c>
      <c r="B4" s="491"/>
      <c r="C4" s="491"/>
      <c r="D4" s="492"/>
    </row>
    <row r="5" spans="1:6" ht="35.15" customHeight="1" thickBot="1" x14ac:dyDescent="0.4">
      <c r="A5" s="523"/>
      <c r="B5" s="523"/>
      <c r="C5" s="523"/>
      <c r="D5" s="523"/>
    </row>
    <row r="6" spans="1:6" s="45" customFormat="1" ht="50.15" customHeight="1" x14ac:dyDescent="0.3">
      <c r="A6" s="423" t="s">
        <v>200</v>
      </c>
      <c r="B6" s="516"/>
      <c r="C6" s="516"/>
      <c r="D6" s="517"/>
      <c r="E6" s="67" t="s">
        <v>201</v>
      </c>
      <c r="F6" s="119"/>
    </row>
    <row r="7" spans="1:6" s="45" customFormat="1" ht="20.149999999999999" customHeight="1" x14ac:dyDescent="0.3">
      <c r="A7" s="443" t="s">
        <v>202</v>
      </c>
      <c r="B7" s="444"/>
      <c r="C7" s="444"/>
      <c r="D7" s="445"/>
      <c r="E7" s="74"/>
      <c r="F7" s="119"/>
    </row>
    <row r="8" spans="1:6" s="45" customFormat="1" ht="70" customHeight="1" x14ac:dyDescent="0.3">
      <c r="A8" s="519" t="s">
        <v>203</v>
      </c>
      <c r="B8" s="286"/>
      <c r="C8" s="286"/>
      <c r="D8" s="287"/>
      <c r="E8" s="478" t="s">
        <v>173</v>
      </c>
    </row>
    <row r="9" spans="1:6" s="45" customFormat="1" ht="300" customHeight="1" thickBot="1" x14ac:dyDescent="0.35">
      <c r="A9" s="520"/>
      <c r="B9" s="521"/>
      <c r="C9" s="521"/>
      <c r="D9" s="522"/>
      <c r="E9" s="518"/>
    </row>
  </sheetData>
  <sheetProtection algorithmName="SHA-512" hashValue="enp4Ufb6nckkF9ho6AYm0mrfeJwjk0mKx3yVXEh2dM80UhezHpt/XO7S0oiY1ZhTEaCKX6b2wPuL1BKh2vP52w==" saltValue="cqXiGT2DeKB+ejjQQcAxaw==" spinCount="100000" sheet="1" objects="1" scenarios="1"/>
  <mergeCells count="10">
    <mergeCell ref="A1:D1"/>
    <mergeCell ref="A6:D6"/>
    <mergeCell ref="E8:E9"/>
    <mergeCell ref="A8:D8"/>
    <mergeCell ref="A9:D9"/>
    <mergeCell ref="A3:D3"/>
    <mergeCell ref="A2:D2"/>
    <mergeCell ref="A4:D4"/>
    <mergeCell ref="A5:D5"/>
    <mergeCell ref="A7:D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665B7-C9E9-4B1E-AF28-2E58BE3B9CD8}">
  <dimension ref="A1:G21"/>
  <sheetViews>
    <sheetView zoomScaleNormal="100" workbookViewId="0">
      <selection sqref="A1:D1"/>
    </sheetView>
  </sheetViews>
  <sheetFormatPr defaultColWidth="8.7265625" defaultRowHeight="14.5" x14ac:dyDescent="0.35"/>
  <cols>
    <col min="1" max="4" width="30.54296875" style="117" customWidth="1"/>
    <col min="5" max="5" width="9.81640625" style="117" hidden="1" customWidth="1"/>
    <col min="6" max="6" width="7.26953125" style="117" customWidth="1"/>
    <col min="7" max="16384" width="8.7265625" style="117"/>
  </cols>
  <sheetData>
    <row r="1" spans="1:7" ht="37" customHeight="1" x14ac:dyDescent="0.35">
      <c r="A1" s="420" t="s">
        <v>160</v>
      </c>
      <c r="B1" s="483"/>
      <c r="C1" s="483"/>
      <c r="D1" s="484"/>
    </row>
    <row r="2" spans="1:7" ht="18" customHeight="1" x14ac:dyDescent="0.35">
      <c r="A2" s="485" t="s">
        <v>166</v>
      </c>
      <c r="B2" s="486"/>
      <c r="C2" s="486"/>
      <c r="D2" s="487"/>
    </row>
    <row r="3" spans="1:7" ht="80.150000000000006" customHeight="1" x14ac:dyDescent="0.35">
      <c r="A3" s="488" t="s">
        <v>167</v>
      </c>
      <c r="B3" s="489"/>
      <c r="C3" s="489"/>
      <c r="D3" s="490"/>
    </row>
    <row r="4" spans="1:7" ht="122.25" customHeight="1" thickBot="1" x14ac:dyDescent="0.4">
      <c r="A4" s="431" t="s">
        <v>224</v>
      </c>
      <c r="B4" s="491"/>
      <c r="C4" s="491"/>
      <c r="D4" s="492"/>
    </row>
    <row r="5" spans="1:7" ht="35.15" customHeight="1" thickBot="1" x14ac:dyDescent="0.4">
      <c r="A5" s="523"/>
      <c r="B5" s="523"/>
      <c r="C5" s="523"/>
      <c r="D5" s="523"/>
    </row>
    <row r="6" spans="1:7" s="45" customFormat="1" ht="60.65" customHeight="1" x14ac:dyDescent="0.3">
      <c r="A6" s="423" t="s">
        <v>204</v>
      </c>
      <c r="B6" s="516"/>
      <c r="C6" s="516"/>
      <c r="D6" s="517"/>
      <c r="E6" s="65" t="s">
        <v>205</v>
      </c>
      <c r="F6" s="119"/>
    </row>
    <row r="7" spans="1:7" s="45" customFormat="1" ht="20.149999999999999" customHeight="1" x14ac:dyDescent="0.3">
      <c r="A7" s="443" t="s">
        <v>202</v>
      </c>
      <c r="B7" s="444"/>
      <c r="C7" s="444"/>
      <c r="D7" s="445"/>
      <c r="E7" s="73"/>
      <c r="F7" s="119"/>
    </row>
    <row r="8" spans="1:7" s="45" customFormat="1" ht="50.15" customHeight="1" x14ac:dyDescent="0.3">
      <c r="A8" s="539" t="s">
        <v>206</v>
      </c>
      <c r="B8" s="540"/>
      <c r="C8" s="540"/>
      <c r="D8" s="541"/>
      <c r="E8" s="73"/>
    </row>
    <row r="9" spans="1:7" s="45" customFormat="1" ht="70" customHeight="1" x14ac:dyDescent="0.3">
      <c r="A9" s="527" t="s">
        <v>207</v>
      </c>
      <c r="B9" s="528"/>
      <c r="C9" s="528"/>
      <c r="D9" s="529"/>
      <c r="E9" s="478" t="s">
        <v>173</v>
      </c>
    </row>
    <row r="10" spans="1:7" s="45" customFormat="1" ht="45" customHeight="1" x14ac:dyDescent="0.3">
      <c r="A10" s="536" t="s">
        <v>225</v>
      </c>
      <c r="B10" s="537"/>
      <c r="C10" s="537"/>
      <c r="D10" s="538"/>
      <c r="E10" s="479"/>
    </row>
    <row r="11" spans="1:7" s="45" customFormat="1" ht="200.15" customHeight="1" x14ac:dyDescent="0.3">
      <c r="A11" s="524"/>
      <c r="B11" s="525"/>
      <c r="C11" s="525"/>
      <c r="D11" s="526"/>
      <c r="E11" s="480"/>
    </row>
    <row r="12" spans="1:7" s="45" customFormat="1" ht="70" customHeight="1" x14ac:dyDescent="0.3">
      <c r="A12" s="527" t="s">
        <v>208</v>
      </c>
      <c r="B12" s="528"/>
      <c r="C12" s="528"/>
      <c r="D12" s="529"/>
      <c r="F12" s="110"/>
      <c r="G12" s="110"/>
    </row>
    <row r="13" spans="1:7" s="45" customFormat="1" ht="40" customHeight="1" x14ac:dyDescent="0.3">
      <c r="A13" s="533" t="s">
        <v>209</v>
      </c>
      <c r="B13" s="534"/>
      <c r="C13" s="534"/>
      <c r="D13" s="535"/>
      <c r="F13" s="110"/>
      <c r="G13" s="110"/>
    </row>
    <row r="14" spans="1:7" s="45" customFormat="1" ht="200.15" customHeight="1" x14ac:dyDescent="0.3">
      <c r="A14" s="323"/>
      <c r="B14" s="211"/>
      <c r="C14" s="211"/>
      <c r="D14" s="324"/>
    </row>
    <row r="15" spans="1:7" s="45" customFormat="1" ht="70" customHeight="1" x14ac:dyDescent="0.3">
      <c r="A15" s="527" t="s">
        <v>210</v>
      </c>
      <c r="B15" s="528"/>
      <c r="C15" s="528"/>
      <c r="D15" s="529"/>
      <c r="F15" s="110"/>
      <c r="G15" s="110"/>
    </row>
    <row r="16" spans="1:7" s="45" customFormat="1" ht="165.75" customHeight="1" x14ac:dyDescent="0.3">
      <c r="A16" s="530" t="s">
        <v>226</v>
      </c>
      <c r="B16" s="531"/>
      <c r="C16" s="531"/>
      <c r="D16" s="532"/>
      <c r="F16" s="110"/>
      <c r="G16" s="110"/>
    </row>
    <row r="17" spans="1:7" s="45" customFormat="1" ht="200.15" customHeight="1" x14ac:dyDescent="0.3">
      <c r="A17" s="323"/>
      <c r="B17" s="211"/>
      <c r="C17" s="211"/>
      <c r="D17" s="324"/>
    </row>
    <row r="18" spans="1:7" s="45" customFormat="1" ht="70" customHeight="1" x14ac:dyDescent="0.3">
      <c r="A18" s="527" t="s">
        <v>211</v>
      </c>
      <c r="B18" s="528"/>
      <c r="C18" s="528"/>
      <c r="D18" s="529"/>
      <c r="F18" s="110"/>
      <c r="G18" s="110"/>
    </row>
    <row r="19" spans="1:7" s="45" customFormat="1" ht="100" customHeight="1" x14ac:dyDescent="0.3">
      <c r="A19" s="542" t="s">
        <v>227</v>
      </c>
      <c r="B19" s="543"/>
      <c r="C19" s="543"/>
      <c r="D19" s="544"/>
      <c r="F19" s="110"/>
      <c r="G19" s="110"/>
    </row>
    <row r="20" spans="1:7" s="45" customFormat="1" x14ac:dyDescent="0.3">
      <c r="A20" s="545" t="s">
        <v>228</v>
      </c>
      <c r="B20" s="546"/>
      <c r="C20" s="546"/>
      <c r="D20" s="547"/>
      <c r="F20" s="110"/>
      <c r="G20" s="110"/>
    </row>
    <row r="21" spans="1:7" s="45" customFormat="1" ht="170.15" customHeight="1" thickBot="1" x14ac:dyDescent="0.35">
      <c r="A21" s="269"/>
      <c r="B21" s="270"/>
      <c r="C21" s="270"/>
      <c r="D21" s="271"/>
    </row>
  </sheetData>
  <sheetProtection algorithmName="SHA-512" hashValue="nBGkR0oOXbHpSBPLI/jL+CbrP7lDlGwY3ZTtBTMz1Y2TRxbesiUwyVUPyLwJn7C4KJJb5Jyb85A+2ZoUO/rOCw==" saltValue="15ISHGREaT4eqDwqutP21w==" spinCount="100000" sheet="1" objects="1" scenarios="1"/>
  <mergeCells count="22">
    <mergeCell ref="A5:D5"/>
    <mergeCell ref="A1:D1"/>
    <mergeCell ref="A2:D2"/>
    <mergeCell ref="A3:D3"/>
    <mergeCell ref="A4:D4"/>
    <mergeCell ref="E9:E11"/>
    <mergeCell ref="A10:D10"/>
    <mergeCell ref="A12:D12"/>
    <mergeCell ref="A8:D8"/>
    <mergeCell ref="A21:D21"/>
    <mergeCell ref="A19:D19"/>
    <mergeCell ref="A20:D20"/>
    <mergeCell ref="A6:D6"/>
    <mergeCell ref="A11:D11"/>
    <mergeCell ref="A9:D9"/>
    <mergeCell ref="A16:D16"/>
    <mergeCell ref="A18:D18"/>
    <mergeCell ref="A14:D14"/>
    <mergeCell ref="A17:D17"/>
    <mergeCell ref="A13:D13"/>
    <mergeCell ref="A15:D15"/>
    <mergeCell ref="A7:D7"/>
  </mergeCells>
  <hyperlinks>
    <hyperlink ref="A10:D10" r:id="rId1" display="Posible optional metrics for measuring housing need include, but are not limited to: RHNA, rates of overcrowding, rates of cost burden, homelessness point-in-time (PIT) count, prevalence of substandard housing, or other relevant data sources specific to tribes or rural jurisdictions. Some of this data can be found at https://affh-data-resources-cahcd.hub.arcgis.com" xr:uid="{6F3E514E-14FE-450C-B610-48C54295ECBB}"/>
    <hyperlink ref="A16:D16" r:id="rId2" display="Possible optional metrics for measuring VMT reduction need include, but are not limited to: how the proposed use will improve accessibility to destinations and daily services (i.e. jobs, healthcare, education, grocery, etc.) by public transit, walking, reduced car trips or bicycling through improvements or expansion of transit services, active transportation infrastructure improvements, creation of new programs to reduce single-occupancy vehicle travel, etc. Relevant resources to support may include ridership data and service planning identified in short and long range transit plans, projects and data from active transportation plans, and other local planning efforts which support travel by transit, walking, or bicycling. Tribal/ Rural entities need only find a metric relevant to their specific circumstances. Additionally, resources from the California Air Resources Board (CARB) may be helpful: https://ww2.arb.ca.gov/our-work/programs/sustainable-communities-program/research-effects-transportation-and-land-use" xr:uid="{CE99E21E-C5AB-43FF-A9CC-6124A5B5B1C8}"/>
    <hyperlink ref="A20:D20" r:id="rId3" display="or at https://affh-data-resources-cahcd.hub.arcgis.com." xr:uid="{49FE28E0-7F03-47A2-AE72-6A239FCA4684}"/>
    <hyperlink ref="A19:D19" r:id="rId4" display="Possible optional metrics for measuring disaster recovery and mitigation could include, but are not limited to, the prevalence of environmental hazards (very high fire hazard severity zone, areas at risk of flooding, etc.); the number of homes lost to a disaster event; an explanation of how the proposed use improves bringing homes and communities in compliance with the latest disaster related building safety standards, improves infrastructure in order to mitigate the impact of disasters or recover from disasters such as upgrading stormwater infrastructure or upgrading infrastructure to increase density, or facilitates the development of strategically located disaster related amenities such as community resilience centers and low carbon transportation to and from these amenities; or other local knowledge. Some of this relevant data can be found at https://egis.fire.ca.gov/FHSZ/" xr:uid="{F63D364F-9804-4C2B-A650-25CE656576C9}"/>
  </hyperlinks>
  <pageMargins left="0.7" right="0.7" top="0.75" bottom="0.75" header="0.3" footer="0.3"/>
  <pageSetup orientation="portrait" horizontalDpi="1200" verticalDpi="1200"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38F85-416D-4840-A4E2-4A25FC4D82C5}">
  <dimension ref="A1:O4"/>
  <sheetViews>
    <sheetView zoomScaleNormal="100" workbookViewId="0">
      <selection sqref="A1:J1"/>
    </sheetView>
  </sheetViews>
  <sheetFormatPr defaultColWidth="8.7265625" defaultRowHeight="14" x14ac:dyDescent="0.3"/>
  <cols>
    <col min="1" max="16384" width="8.7265625" style="45"/>
  </cols>
  <sheetData>
    <row r="1" spans="1:15" ht="23" x14ac:dyDescent="0.5">
      <c r="A1" s="548" t="s">
        <v>212</v>
      </c>
      <c r="B1" s="549"/>
      <c r="C1" s="549"/>
      <c r="D1" s="549"/>
      <c r="E1" s="549"/>
      <c r="F1" s="549"/>
      <c r="G1" s="549"/>
      <c r="H1" s="549"/>
      <c r="I1" s="549"/>
      <c r="J1" s="550"/>
    </row>
    <row r="2" spans="1:15" ht="17.25" customHeight="1" x14ac:dyDescent="0.3">
      <c r="A2" s="551" t="s">
        <v>213</v>
      </c>
      <c r="B2" s="552"/>
      <c r="C2" s="552"/>
      <c r="D2" s="552"/>
      <c r="E2" s="552"/>
      <c r="F2" s="552"/>
      <c r="G2" s="552"/>
      <c r="H2" s="552"/>
      <c r="I2" s="552"/>
      <c r="J2" s="553"/>
      <c r="K2" s="110"/>
      <c r="L2" s="110"/>
      <c r="M2" s="110"/>
      <c r="N2" s="110"/>
      <c r="O2" s="110"/>
    </row>
    <row r="3" spans="1:15" ht="66" customHeight="1" x14ac:dyDescent="0.3">
      <c r="A3" s="554" t="s">
        <v>214</v>
      </c>
      <c r="B3" s="555"/>
      <c r="C3" s="555"/>
      <c r="D3" s="555"/>
      <c r="E3" s="555"/>
      <c r="F3" s="555"/>
      <c r="G3" s="555"/>
      <c r="H3" s="555"/>
      <c r="I3" s="555"/>
      <c r="J3" s="556"/>
      <c r="K3" s="110"/>
      <c r="L3" s="110"/>
      <c r="M3" s="110"/>
      <c r="N3" s="110"/>
      <c r="O3" s="110"/>
    </row>
    <row r="4" spans="1:15" ht="132.65" customHeight="1" x14ac:dyDescent="0.3">
      <c r="A4" s="263"/>
      <c r="B4" s="264"/>
      <c r="C4" s="264"/>
      <c r="D4" s="264"/>
      <c r="E4" s="264"/>
      <c r="F4" s="264"/>
      <c r="G4" s="264"/>
      <c r="H4" s="264"/>
      <c r="I4" s="264"/>
      <c r="J4" s="265"/>
    </row>
  </sheetData>
  <sheetProtection algorithmName="SHA-512" hashValue="W55QekPk0kRsvKkTxRoA6oxqy5A8B/fHjlCt1ACrRpy2ypWq6FUEdS9AMubwhqQa0n7mY7sZQriX/74u7Rjo0w==" saltValue="9I6SjfHZIaBE2TOjCBV9hg==" spinCount="100000" sheet="1" objects="1" scenarios="1"/>
  <mergeCells count="4">
    <mergeCell ref="A1:J1"/>
    <mergeCell ref="A2:J2"/>
    <mergeCell ref="A3:J3"/>
    <mergeCell ref="A4:J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F50B-49AD-431F-B370-C45501DF8E2E}">
  <sheetPr codeName="Sheet3">
    <tabColor rgb="FF92D050"/>
  </sheetPr>
  <dimension ref="A1:C13"/>
  <sheetViews>
    <sheetView zoomScaleNormal="100" workbookViewId="0">
      <selection sqref="A1:B1"/>
    </sheetView>
  </sheetViews>
  <sheetFormatPr defaultColWidth="8.7265625" defaultRowHeight="14" x14ac:dyDescent="0.3"/>
  <cols>
    <col min="1" max="1" width="8.7265625" style="87"/>
    <col min="2" max="2" width="71.453125" style="92" customWidth="1"/>
    <col min="3" max="16384" width="8.7265625" style="87"/>
  </cols>
  <sheetData>
    <row r="1" spans="1:3" ht="36" customHeight="1" x14ac:dyDescent="0.4">
      <c r="A1" s="182" t="s">
        <v>6</v>
      </c>
      <c r="B1" s="183"/>
      <c r="C1" s="86"/>
    </row>
    <row r="2" spans="1:3" ht="160.5" customHeight="1" thickBot="1" x14ac:dyDescent="0.35">
      <c r="A2" s="184" t="s">
        <v>7</v>
      </c>
      <c r="B2" s="185"/>
      <c r="C2" s="139"/>
    </row>
    <row r="3" spans="1:3" ht="22.5" customHeight="1" thickBot="1" x14ac:dyDescent="0.35">
      <c r="A3" s="190"/>
      <c r="B3" s="190"/>
      <c r="C3" s="139"/>
    </row>
    <row r="4" spans="1:3" ht="135.75" customHeight="1" thickBot="1" x14ac:dyDescent="0.35">
      <c r="A4" s="186" t="s">
        <v>8</v>
      </c>
      <c r="B4" s="187"/>
      <c r="C4" s="139"/>
    </row>
    <row r="5" spans="1:3" ht="26.25" customHeight="1" thickBot="1" x14ac:dyDescent="0.35">
      <c r="A5" s="190"/>
      <c r="B5" s="190"/>
      <c r="C5" s="139"/>
    </row>
    <row r="6" spans="1:3" ht="77.25" customHeight="1" x14ac:dyDescent="0.3">
      <c r="A6" s="188" t="s">
        <v>9</v>
      </c>
      <c r="B6" s="189"/>
      <c r="C6" s="139"/>
    </row>
    <row r="7" spans="1:3" ht="38.25" customHeight="1" x14ac:dyDescent="0.3">
      <c r="A7" s="149"/>
      <c r="B7" s="88" t="s">
        <v>10</v>
      </c>
    </row>
    <row r="8" spans="1:3" ht="38.25" customHeight="1" x14ac:dyDescent="0.3">
      <c r="A8" s="149"/>
      <c r="B8" s="88" t="s">
        <v>11</v>
      </c>
    </row>
    <row r="9" spans="1:3" ht="38.25" customHeight="1" x14ac:dyDescent="0.3">
      <c r="A9" s="149"/>
      <c r="B9" s="88" t="s">
        <v>12</v>
      </c>
    </row>
    <row r="10" spans="1:3" ht="38.25" customHeight="1" x14ac:dyDescent="0.3">
      <c r="A10" s="149"/>
      <c r="B10" s="88" t="s">
        <v>13</v>
      </c>
    </row>
    <row r="11" spans="1:3" ht="38.25" customHeight="1" thickBot="1" x14ac:dyDescent="0.35">
      <c r="A11" s="150"/>
      <c r="B11" s="89" t="s">
        <v>14</v>
      </c>
    </row>
    <row r="12" spans="1:3" x14ac:dyDescent="0.3">
      <c r="B12" s="90"/>
      <c r="C12" s="91"/>
    </row>
    <row r="13" spans="1:3" x14ac:dyDescent="0.3">
      <c r="B13" s="90"/>
      <c r="C13" s="91"/>
    </row>
  </sheetData>
  <sheetProtection algorithmName="SHA-512" hashValue="Pu6HKfJ5zMHSVNTUUEZztCV2fOzXt2MtCL3Y/SfQhbzm3sTBbo+BV/7BUbXTTUVfLRxVyBP6mIil31/XeTN5ew==" saltValue="m/PtXJBia0mcjTCp2bgnKQ==" spinCount="100000" sheet="1" objects="1" scenarios="1"/>
  <mergeCells count="6">
    <mergeCell ref="A1:B1"/>
    <mergeCell ref="A2:B2"/>
    <mergeCell ref="A4:B4"/>
    <mergeCell ref="A6:B6"/>
    <mergeCell ref="A3:B3"/>
    <mergeCell ref="A5:B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190500</xdr:colOff>
                    <xdr:row>6</xdr:row>
                    <xdr:rowOff>152400</xdr:rowOff>
                  </from>
                  <to>
                    <xdr:col>1</xdr:col>
                    <xdr:colOff>381000</xdr:colOff>
                    <xdr:row>6</xdr:row>
                    <xdr:rowOff>361950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0</xdr:col>
                    <xdr:colOff>190500</xdr:colOff>
                    <xdr:row>7</xdr:row>
                    <xdr:rowOff>152400</xdr:rowOff>
                  </from>
                  <to>
                    <xdr:col>1</xdr:col>
                    <xdr:colOff>381000</xdr:colOff>
                    <xdr:row>7</xdr:row>
                    <xdr:rowOff>361950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0</xdr:col>
                    <xdr:colOff>190500</xdr:colOff>
                    <xdr:row>8</xdr:row>
                    <xdr:rowOff>152400</xdr:rowOff>
                  </from>
                  <to>
                    <xdr:col>1</xdr:col>
                    <xdr:colOff>381000</xdr:colOff>
                    <xdr:row>8</xdr:row>
                    <xdr:rowOff>361950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0</xdr:col>
                    <xdr:colOff>190500</xdr:colOff>
                    <xdr:row>9</xdr:row>
                    <xdr:rowOff>152400</xdr:rowOff>
                  </from>
                  <to>
                    <xdr:col>1</xdr:col>
                    <xdr:colOff>381000</xdr:colOff>
                    <xdr:row>9</xdr:row>
                    <xdr:rowOff>361950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0</xdr:col>
                    <xdr:colOff>190500</xdr:colOff>
                    <xdr:row>10</xdr:row>
                    <xdr:rowOff>152400</xdr:rowOff>
                  </from>
                  <to>
                    <xdr:col>1</xdr:col>
                    <xdr:colOff>381000</xdr:colOff>
                    <xdr:row>10</xdr:row>
                    <xdr:rowOff>361950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80220-1D41-4E85-9F9E-6673FC2FE21E}">
  <sheetPr codeName="Sheet9"/>
  <dimension ref="A1:B33"/>
  <sheetViews>
    <sheetView zoomScaleNormal="100" workbookViewId="0">
      <selection sqref="A1:B1"/>
    </sheetView>
  </sheetViews>
  <sheetFormatPr defaultColWidth="8.7265625" defaultRowHeight="14" x14ac:dyDescent="0.3"/>
  <cols>
    <col min="1" max="1" width="8.7265625" style="45"/>
    <col min="2" max="2" width="78.54296875" style="45" customWidth="1"/>
    <col min="3" max="16384" width="8.7265625" style="45"/>
  </cols>
  <sheetData>
    <row r="1" spans="1:2" ht="23.5" thickBot="1" x14ac:dyDescent="0.55000000000000004">
      <c r="A1" s="557" t="s">
        <v>215</v>
      </c>
      <c r="B1" s="558"/>
    </row>
    <row r="2" spans="1:2" ht="14.5" thickBot="1" x14ac:dyDescent="0.35">
      <c r="A2" s="559" t="s">
        <v>216</v>
      </c>
      <c r="B2" s="560"/>
    </row>
    <row r="3" spans="1:2" ht="35.25" customHeight="1" x14ac:dyDescent="0.3">
      <c r="A3" s="561" t="s">
        <v>217</v>
      </c>
      <c r="B3" s="562"/>
    </row>
    <row r="4" spans="1:2" ht="15.5" customHeight="1" x14ac:dyDescent="0.3">
      <c r="A4" s="180">
        <v>1</v>
      </c>
      <c r="B4" s="147"/>
    </row>
    <row r="5" spans="1:2" ht="15.5" customHeight="1" x14ac:dyDescent="0.3">
      <c r="A5" s="180">
        <v>2</v>
      </c>
      <c r="B5" s="147"/>
    </row>
    <row r="6" spans="1:2" ht="15.5" customHeight="1" x14ac:dyDescent="0.3">
      <c r="A6" s="180">
        <v>3</v>
      </c>
      <c r="B6" s="147"/>
    </row>
    <row r="7" spans="1:2" ht="15.5" customHeight="1" x14ac:dyDescent="0.3">
      <c r="A7" s="180">
        <v>4</v>
      </c>
      <c r="B7" s="147"/>
    </row>
    <row r="8" spans="1:2" ht="15.5" customHeight="1" x14ac:dyDescent="0.3">
      <c r="A8" s="180">
        <v>5</v>
      </c>
      <c r="B8" s="147"/>
    </row>
    <row r="9" spans="1:2" ht="15.5" customHeight="1" x14ac:dyDescent="0.3">
      <c r="A9" s="180">
        <v>6</v>
      </c>
      <c r="B9" s="147"/>
    </row>
    <row r="10" spans="1:2" ht="15.5" customHeight="1" x14ac:dyDescent="0.3">
      <c r="A10" s="180">
        <v>7</v>
      </c>
      <c r="B10" s="147"/>
    </row>
    <row r="11" spans="1:2" ht="15.5" customHeight="1" x14ac:dyDescent="0.3">
      <c r="A11" s="180">
        <v>8</v>
      </c>
      <c r="B11" s="147"/>
    </row>
    <row r="12" spans="1:2" ht="15.5" customHeight="1" x14ac:dyDescent="0.3">
      <c r="A12" s="180">
        <v>9</v>
      </c>
      <c r="B12" s="147"/>
    </row>
    <row r="13" spans="1:2" ht="15.5" customHeight="1" x14ac:dyDescent="0.3">
      <c r="A13" s="180">
        <v>10</v>
      </c>
      <c r="B13" s="147"/>
    </row>
    <row r="14" spans="1:2" ht="15.5" customHeight="1" x14ac:dyDescent="0.3">
      <c r="A14" s="180">
        <v>11</v>
      </c>
      <c r="B14" s="147"/>
    </row>
    <row r="15" spans="1:2" ht="15.5" customHeight="1" x14ac:dyDescent="0.3">
      <c r="A15" s="180">
        <v>12</v>
      </c>
      <c r="B15" s="147"/>
    </row>
    <row r="16" spans="1:2" ht="15.5" customHeight="1" x14ac:dyDescent="0.3">
      <c r="A16" s="180">
        <v>13</v>
      </c>
      <c r="B16" s="147"/>
    </row>
    <row r="17" spans="1:2" ht="15.5" customHeight="1" x14ac:dyDescent="0.3">
      <c r="A17" s="180">
        <v>14</v>
      </c>
      <c r="B17" s="146"/>
    </row>
    <row r="18" spans="1:2" ht="15.5" customHeight="1" x14ac:dyDescent="0.3">
      <c r="A18" s="180">
        <v>15</v>
      </c>
      <c r="B18" s="146"/>
    </row>
    <row r="19" spans="1:2" ht="15.5" customHeight="1" x14ac:dyDescent="0.3">
      <c r="A19" s="180">
        <v>16</v>
      </c>
      <c r="B19" s="146"/>
    </row>
    <row r="20" spans="1:2" ht="15.5" customHeight="1" x14ac:dyDescent="0.3">
      <c r="A20" s="180">
        <v>17</v>
      </c>
      <c r="B20" s="146"/>
    </row>
    <row r="21" spans="1:2" ht="15.5" customHeight="1" x14ac:dyDescent="0.3">
      <c r="A21" s="180">
        <v>18</v>
      </c>
      <c r="B21" s="146"/>
    </row>
    <row r="22" spans="1:2" ht="15.5" customHeight="1" x14ac:dyDescent="0.3">
      <c r="A22" s="180">
        <v>19</v>
      </c>
      <c r="B22" s="146"/>
    </row>
    <row r="23" spans="1:2" ht="15.5" customHeight="1" x14ac:dyDescent="0.3">
      <c r="A23" s="180">
        <v>20</v>
      </c>
      <c r="B23" s="146"/>
    </row>
    <row r="24" spans="1:2" ht="15.5" customHeight="1" x14ac:dyDescent="0.3">
      <c r="A24" s="180">
        <v>21</v>
      </c>
      <c r="B24" s="146"/>
    </row>
    <row r="25" spans="1:2" ht="15.5" customHeight="1" x14ac:dyDescent="0.3">
      <c r="A25" s="180">
        <v>22</v>
      </c>
      <c r="B25" s="146"/>
    </row>
    <row r="26" spans="1:2" ht="15.5" customHeight="1" x14ac:dyDescent="0.3">
      <c r="A26" s="180">
        <v>23</v>
      </c>
      <c r="B26" s="146"/>
    </row>
    <row r="27" spans="1:2" ht="15.5" customHeight="1" x14ac:dyDescent="0.3">
      <c r="A27" s="180">
        <v>24</v>
      </c>
      <c r="B27" s="146"/>
    </row>
    <row r="28" spans="1:2" ht="15.5" customHeight="1" x14ac:dyDescent="0.3">
      <c r="A28" s="180">
        <v>25</v>
      </c>
      <c r="B28" s="146"/>
    </row>
    <row r="29" spans="1:2" ht="15.5" customHeight="1" x14ac:dyDescent="0.3">
      <c r="A29" s="180">
        <v>26</v>
      </c>
      <c r="B29" s="146"/>
    </row>
    <row r="30" spans="1:2" ht="15.5" customHeight="1" x14ac:dyDescent="0.3">
      <c r="A30" s="180">
        <v>27</v>
      </c>
      <c r="B30" s="146"/>
    </row>
    <row r="31" spans="1:2" ht="15.5" customHeight="1" x14ac:dyDescent="0.3">
      <c r="A31" s="180">
        <v>28</v>
      </c>
      <c r="B31" s="146"/>
    </row>
    <row r="32" spans="1:2" ht="15.5" customHeight="1" x14ac:dyDescent="0.3">
      <c r="A32" s="180">
        <v>29</v>
      </c>
      <c r="B32" s="146"/>
    </row>
    <row r="33" spans="1:2" ht="15.5" customHeight="1" thickBot="1" x14ac:dyDescent="0.35">
      <c r="A33" s="181">
        <v>30</v>
      </c>
      <c r="B33" s="148"/>
    </row>
  </sheetData>
  <sheetProtection algorithmName="SHA-512" hashValue="FtC3lFsM18oovrZY5uY5fqP8HtIkD5cPJPUHYpf0zvwwl5u31Ef1zp4th8alac0gZ1e6navbQCJ4wX4WfPEKuw==" saltValue="c7UQko/+vpbFydiTjQPpZA==" spinCount="100000" sheet="1" objects="1" scenarios="1"/>
  <mergeCells count="3">
    <mergeCell ref="A1:B1"/>
    <mergeCell ref="A2:B2"/>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3E9BD-DD52-44CC-A8C8-37FF121E405B}">
  <sheetPr codeName="Sheet4"/>
  <dimension ref="A1:E27"/>
  <sheetViews>
    <sheetView zoomScaleNormal="100" workbookViewId="0">
      <selection sqref="A1:D1"/>
    </sheetView>
  </sheetViews>
  <sheetFormatPr defaultColWidth="8.7265625" defaultRowHeight="14" x14ac:dyDescent="0.35"/>
  <cols>
    <col min="1" max="1" width="32" style="120" customWidth="1"/>
    <col min="2" max="2" width="30.81640625" style="120" customWidth="1"/>
    <col min="3" max="3" width="14.1796875" style="120" customWidth="1"/>
    <col min="4" max="4" width="15.453125" style="120" customWidth="1"/>
    <col min="5" max="16384" width="8.7265625" style="120"/>
  </cols>
  <sheetData>
    <row r="1" spans="1:4" ht="23" x14ac:dyDescent="0.35">
      <c r="A1" s="191" t="s">
        <v>15</v>
      </c>
      <c r="B1" s="192"/>
      <c r="C1" s="192"/>
      <c r="D1" s="193"/>
    </row>
    <row r="2" spans="1:4" x14ac:dyDescent="0.35">
      <c r="A2" s="121" t="s">
        <v>16</v>
      </c>
      <c r="B2" s="122"/>
      <c r="C2" s="123"/>
      <c r="D2" s="124"/>
    </row>
    <row r="3" spans="1:4" x14ac:dyDescent="0.35">
      <c r="A3" s="121" t="s">
        <v>17</v>
      </c>
      <c r="B3" s="137"/>
      <c r="C3" s="123"/>
      <c r="D3" s="124"/>
    </row>
    <row r="4" spans="1:4" x14ac:dyDescent="0.35">
      <c r="A4" s="121" t="s">
        <v>18</v>
      </c>
      <c r="B4" s="125"/>
      <c r="C4" s="123"/>
      <c r="D4" s="124"/>
    </row>
    <row r="5" spans="1:4" x14ac:dyDescent="0.35">
      <c r="A5" s="121" t="s">
        <v>19</v>
      </c>
      <c r="B5" s="125"/>
      <c r="C5" s="126" t="s">
        <v>20</v>
      </c>
      <c r="D5" s="144" t="s">
        <v>21</v>
      </c>
    </row>
    <row r="6" spans="1:4" x14ac:dyDescent="0.35">
      <c r="A6" s="121" t="s">
        <v>22</v>
      </c>
      <c r="B6" s="125"/>
      <c r="C6" s="123"/>
      <c r="D6" s="124"/>
    </row>
    <row r="7" spans="1:4" x14ac:dyDescent="0.35">
      <c r="A7" s="121" t="s">
        <v>23</v>
      </c>
      <c r="B7" s="125"/>
      <c r="C7" s="123"/>
      <c r="D7" s="124"/>
    </row>
    <row r="8" spans="1:4" x14ac:dyDescent="0.35">
      <c r="A8" s="121" t="s">
        <v>24</v>
      </c>
      <c r="B8" s="125"/>
      <c r="C8" s="123"/>
      <c r="D8" s="124"/>
    </row>
    <row r="9" spans="1:4" x14ac:dyDescent="0.35">
      <c r="A9" s="127" t="s">
        <v>25</v>
      </c>
      <c r="B9" s="125"/>
      <c r="C9" s="123"/>
      <c r="D9" s="124"/>
    </row>
    <row r="10" spans="1:4" x14ac:dyDescent="0.35">
      <c r="A10" s="127" t="s">
        <v>26</v>
      </c>
      <c r="B10" s="125"/>
      <c r="C10" s="123"/>
      <c r="D10" s="124"/>
    </row>
    <row r="11" spans="1:4" x14ac:dyDescent="0.35">
      <c r="A11" s="121" t="s">
        <v>27</v>
      </c>
      <c r="B11" s="125"/>
      <c r="C11" s="126" t="s">
        <v>28</v>
      </c>
      <c r="D11" s="128"/>
    </row>
    <row r="12" spans="1:4" x14ac:dyDescent="0.35">
      <c r="A12" s="121" t="s">
        <v>29</v>
      </c>
      <c r="B12" s="125"/>
      <c r="C12" s="123"/>
      <c r="D12" s="124"/>
    </row>
    <row r="13" spans="1:4" x14ac:dyDescent="0.35">
      <c r="A13" s="121" t="s">
        <v>30</v>
      </c>
      <c r="B13" s="125"/>
      <c r="C13" s="123"/>
      <c r="D13" s="124"/>
    </row>
    <row r="14" spans="1:4" x14ac:dyDescent="0.35">
      <c r="A14" s="121" t="s">
        <v>31</v>
      </c>
      <c r="B14" s="125"/>
      <c r="C14" s="123"/>
      <c r="D14" s="124"/>
    </row>
    <row r="15" spans="1:4" x14ac:dyDescent="0.35">
      <c r="A15" s="121" t="s">
        <v>27</v>
      </c>
      <c r="B15" s="125"/>
      <c r="C15" s="126" t="s">
        <v>28</v>
      </c>
      <c r="D15" s="128"/>
    </row>
    <row r="16" spans="1:4" x14ac:dyDescent="0.35">
      <c r="A16" s="121" t="s">
        <v>29</v>
      </c>
      <c r="B16" s="125"/>
      <c r="C16" s="126"/>
      <c r="D16" s="129"/>
    </row>
    <row r="17" spans="1:5" x14ac:dyDescent="0.35">
      <c r="A17" s="130"/>
      <c r="B17" s="123"/>
      <c r="C17" s="123"/>
      <c r="D17" s="124"/>
    </row>
    <row r="18" spans="1:5" x14ac:dyDescent="0.35">
      <c r="A18" s="121" t="s">
        <v>32</v>
      </c>
      <c r="B18" s="131"/>
      <c r="C18" s="138"/>
      <c r="D18" s="124"/>
    </row>
    <row r="19" spans="1:5" x14ac:dyDescent="0.35">
      <c r="A19" s="121"/>
      <c r="B19" s="126"/>
      <c r="C19" s="126"/>
      <c r="D19" s="124"/>
    </row>
    <row r="20" spans="1:5" ht="42" x14ac:dyDescent="0.35">
      <c r="A20" s="127" t="s">
        <v>33</v>
      </c>
      <c r="B20" s="132"/>
      <c r="C20" s="126"/>
      <c r="D20" s="124"/>
    </row>
    <row r="21" spans="1:5" ht="56" x14ac:dyDescent="0.35">
      <c r="A21" s="127" t="s">
        <v>34</v>
      </c>
      <c r="B21" s="132"/>
      <c r="C21" s="126"/>
      <c r="D21" s="124"/>
    </row>
    <row r="22" spans="1:5" ht="28" x14ac:dyDescent="0.35">
      <c r="A22" s="127" t="s">
        <v>35</v>
      </c>
      <c r="B22" s="132"/>
      <c r="C22" s="126"/>
      <c r="D22" s="124"/>
    </row>
    <row r="23" spans="1:5" ht="93.5" customHeight="1" x14ac:dyDescent="0.35">
      <c r="A23" s="194" t="s">
        <v>36</v>
      </c>
      <c r="B23" s="194"/>
      <c r="C23" s="194"/>
      <c r="D23" s="195"/>
    </row>
    <row r="24" spans="1:5" x14ac:dyDescent="0.35">
      <c r="A24" s="121" t="s">
        <v>37</v>
      </c>
      <c r="B24" s="125"/>
      <c r="C24" s="126" t="s">
        <v>38</v>
      </c>
      <c r="D24" s="145"/>
    </row>
    <row r="25" spans="1:5" ht="14.5" thickBot="1" x14ac:dyDescent="0.4">
      <c r="A25" s="133" t="s">
        <v>39</v>
      </c>
      <c r="B25" s="134"/>
      <c r="C25" s="135" t="s">
        <v>218</v>
      </c>
      <c r="D25" s="136"/>
    </row>
    <row r="26" spans="1:5" ht="32.25" customHeight="1" x14ac:dyDescent="0.35">
      <c r="D26" s="126"/>
      <c r="E26" s="126"/>
    </row>
    <row r="27" spans="1:5" ht="84.75" customHeight="1" x14ac:dyDescent="0.35"/>
  </sheetData>
  <sheetProtection algorithmName="SHA-512" hashValue="eRmEIirrv6egNZv9MFaKRXwfFsPQLx2o1Wqs0ilevlCs0rgLQgiK8bkJLFrjcD2Ww78mmRm970nFCx2zauI6iQ==" saltValue="SyBXwqGFfVHnJsJCXrozdg==" spinCount="100000" sheet="1" objects="1" scenarios="1"/>
  <mergeCells count="2">
    <mergeCell ref="A1:D1"/>
    <mergeCell ref="A23:D23"/>
  </mergeCells>
  <dataValidations count="2">
    <dataValidation type="list" allowBlank="1" showInputMessage="1" showErrorMessage="1" sqref="B20:B22" xr:uid="{F47D4A23-B731-4245-8B12-DD1333B96347}">
      <formula1>"Yes,No"</formula1>
    </dataValidation>
    <dataValidation type="list" allowBlank="1" showInputMessage="1" showErrorMessage="1" sqref="B3" xr:uid="{E5D7DE97-CCF8-402E-A48E-86BE05C1AC05}">
      <formula1>"Tribal Entity, Rural Entity"</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15214-C733-457E-B1A0-C7A6CA3FF5FC}">
  <sheetPr codeName="Sheet5"/>
  <dimension ref="A1:H61"/>
  <sheetViews>
    <sheetView zoomScaleNormal="100" workbookViewId="0">
      <selection activeCell="A4" sqref="A4:G4"/>
    </sheetView>
  </sheetViews>
  <sheetFormatPr defaultColWidth="8.7265625" defaultRowHeight="14" x14ac:dyDescent="0.3"/>
  <cols>
    <col min="1" max="1" width="15.54296875" style="11" bestFit="1" customWidth="1"/>
    <col min="2" max="2" width="8.54296875" style="11" customWidth="1"/>
    <col min="3" max="3" width="34" style="11" customWidth="1"/>
    <col min="4" max="6" width="17.81640625" style="11" bestFit="1" customWidth="1"/>
    <col min="7" max="7" width="16.54296875" style="11" customWidth="1"/>
    <col min="8" max="8" width="8.7265625" style="11"/>
    <col min="9" max="9" width="9.453125" style="11" bestFit="1" customWidth="1"/>
    <col min="10" max="16384" width="8.7265625" style="11"/>
  </cols>
  <sheetData>
    <row r="1" spans="1:8" ht="24.65" customHeight="1" x14ac:dyDescent="0.3">
      <c r="A1" s="196" t="s">
        <v>40</v>
      </c>
      <c r="B1" s="197"/>
      <c r="C1" s="197"/>
      <c r="D1" s="197"/>
      <c r="E1" s="197"/>
      <c r="F1" s="197"/>
      <c r="G1" s="197"/>
    </row>
    <row r="2" spans="1:8" ht="17.25" customHeight="1" thickBot="1" x14ac:dyDescent="0.35">
      <c r="A2" s="198" t="s">
        <v>41</v>
      </c>
      <c r="B2" s="199"/>
      <c r="C2" s="199"/>
      <c r="D2" s="199"/>
      <c r="E2" s="199"/>
      <c r="F2" s="199"/>
      <c r="G2" s="199"/>
    </row>
    <row r="3" spans="1:8" ht="17.25" customHeight="1" x14ac:dyDescent="0.3">
      <c r="A3" s="200" t="s">
        <v>42</v>
      </c>
      <c r="B3" s="201"/>
      <c r="C3" s="201"/>
      <c r="D3" s="201"/>
      <c r="E3" s="201"/>
      <c r="F3" s="201"/>
      <c r="G3" s="202"/>
    </row>
    <row r="4" spans="1:8" ht="291.64999999999998" customHeight="1" thickBot="1" x14ac:dyDescent="0.35">
      <c r="A4" s="203"/>
      <c r="B4" s="204"/>
      <c r="C4" s="204"/>
      <c r="D4" s="204"/>
      <c r="E4" s="204"/>
      <c r="F4" s="204"/>
      <c r="G4" s="205"/>
    </row>
    <row r="5" spans="1:8" x14ac:dyDescent="0.3">
      <c r="A5" s="93"/>
      <c r="B5" s="93"/>
      <c r="C5" s="93"/>
      <c r="D5" s="93"/>
      <c r="E5" s="93"/>
      <c r="F5" s="93"/>
      <c r="G5" s="93"/>
    </row>
    <row r="6" spans="1:8" ht="49.5" customHeight="1" x14ac:dyDescent="0.3">
      <c r="A6" s="206" t="s">
        <v>43</v>
      </c>
      <c r="B6" s="206"/>
      <c r="C6" s="206"/>
      <c r="D6" s="206"/>
      <c r="E6" s="206"/>
      <c r="F6" s="206"/>
      <c r="G6" s="206"/>
    </row>
    <row r="7" spans="1:8" ht="43.5" customHeight="1" x14ac:dyDescent="0.3">
      <c r="A7" s="94"/>
      <c r="B7" s="94"/>
      <c r="C7" s="94"/>
      <c r="D7" s="94"/>
      <c r="E7" s="94"/>
      <c r="F7" s="94"/>
      <c r="G7" s="94"/>
    </row>
    <row r="8" spans="1:8" ht="45" customHeight="1" x14ac:dyDescent="0.3">
      <c r="A8" s="49"/>
      <c r="B8" s="49"/>
      <c r="C8" s="49"/>
      <c r="D8" s="50" t="s">
        <v>44</v>
      </c>
      <c r="E8" s="50" t="s">
        <v>45</v>
      </c>
      <c r="F8" s="50" t="s">
        <v>46</v>
      </c>
      <c r="G8" s="51"/>
      <c r="H8" s="51"/>
    </row>
    <row r="9" spans="1:8" ht="17.25" customHeight="1" x14ac:dyDescent="0.3">
      <c r="A9" s="52"/>
      <c r="B9" s="49"/>
      <c r="C9" s="53" t="s">
        <v>47</v>
      </c>
      <c r="D9" s="54">
        <f>IF($F$9="(Incomplete)",0,SUM(D12,D22,D32,D42,D52))</f>
        <v>0</v>
      </c>
      <c r="E9" s="54">
        <f>IF($F$9="(Incomplete)",0,SUM(E12,E22,E32,E42,E52))</f>
        <v>0</v>
      </c>
      <c r="F9" s="55">
        <f>IF(OR(F12="(Incomplete)",F22="(Incomplete)",F32="(Incomplete)",F42="(Incomplete)",F52="(Incomplete)"),"(Incomplete)",SUM(F12,F22,F32,F42,F52))</f>
        <v>0</v>
      </c>
      <c r="G9" s="11" t="str">
        <f>IF(F9="(Incomplete)","See below.","")</f>
        <v/>
      </c>
      <c r="H9" s="51"/>
    </row>
    <row r="10" spans="1:8" ht="17.25" customHeight="1" x14ac:dyDescent="0.3">
      <c r="A10" s="56"/>
      <c r="B10" s="56"/>
      <c r="C10" s="56"/>
      <c r="D10" s="56"/>
      <c r="E10" s="56"/>
      <c r="F10" s="56"/>
      <c r="G10" s="51"/>
      <c r="H10" s="51"/>
    </row>
    <row r="11" spans="1:8" ht="45" customHeight="1" x14ac:dyDescent="0.3">
      <c r="A11" s="50" t="s">
        <v>48</v>
      </c>
      <c r="B11" s="50" t="s">
        <v>49</v>
      </c>
      <c r="C11" s="50" t="s">
        <v>50</v>
      </c>
      <c r="D11" s="50" t="s">
        <v>44</v>
      </c>
      <c r="E11" s="50" t="s">
        <v>45</v>
      </c>
      <c r="F11" s="50" t="s">
        <v>46</v>
      </c>
    </row>
    <row r="12" spans="1:8" x14ac:dyDescent="0.3">
      <c r="A12" s="46" t="s">
        <v>51</v>
      </c>
      <c r="B12" s="16">
        <v>1</v>
      </c>
      <c r="C12" s="57" t="str">
        <f>IF('E. Threshold-Beneficial Imp-1'!C14&lt;&gt;"",'E. Threshold-Beneficial Imp-1'!C14,"")</f>
        <v/>
      </c>
      <c r="D12" s="58">
        <f>IF($F12="(Incomplete)",0,'E. Threshold-Beneficial Imp-1'!F26)</f>
        <v>0</v>
      </c>
      <c r="E12" s="58">
        <f>IF($F12="(Incomplete)",0,'E. Threshold-Beneficial Imp-1'!G26)</f>
        <v>0</v>
      </c>
      <c r="F12" s="18">
        <f>IF('E. Threshold-Beneficial Imp-1'!H26&lt;&gt;"",'E. Threshold-Beneficial Imp-1'!H26,"")</f>
        <v>0</v>
      </c>
      <c r="G12" s="11" t="str">
        <f>IF(F12="(Incomplete)","See Proposed Use tab.",IF(ISERR(B12),"See Proposed Use tab.",""))</f>
        <v/>
      </c>
    </row>
    <row r="13" spans="1:8" x14ac:dyDescent="0.3">
      <c r="A13" s="48" t="str">
        <f>IF('E. Threshold-Beneficial Imp-1'!A15&lt;&gt;"","Subtask","")</f>
        <v/>
      </c>
      <c r="B13" s="47" t="str">
        <f>IF(A13="Subtask",B12+0.1&amp;"","")</f>
        <v/>
      </c>
      <c r="C13" s="51" t="str">
        <f>IF('E. Threshold-Beneficial Imp-1'!C15&lt;&gt;"",'E. Threshold-Beneficial Imp-1'!C15,"")</f>
        <v/>
      </c>
      <c r="D13" s="23" t="str">
        <f>IF('E. Threshold-Beneficial Imp-1'!F27&lt;&gt;"",'E. Threshold-Beneficial Imp-1'!F27,"")</f>
        <v/>
      </c>
      <c r="E13" s="23" t="str">
        <f>IF('E. Threshold-Beneficial Imp-1'!G27&lt;&gt;"",'E. Threshold-Beneficial Imp-1'!G27,"")</f>
        <v/>
      </c>
      <c r="F13" s="23" t="b">
        <f>IF('E. Threshold-Beneficial Imp-1'!H27&lt;&gt;"",'E. Threshold-Beneficial Imp-1'!H27,"")</f>
        <v>0</v>
      </c>
      <c r="G13" s="11" t="str">
        <f t="shared" ref="G13:G17" si="0">IF(ISERR(B13),"See Proposed Use tab.","")</f>
        <v/>
      </c>
    </row>
    <row r="14" spans="1:8" x14ac:dyDescent="0.3">
      <c r="A14" s="48" t="str">
        <f>IF('E. Threshold-Beneficial Imp-1'!A16&lt;&gt;"","Subtask","")</f>
        <v/>
      </c>
      <c r="B14" s="47" t="str">
        <f t="shared" ref="B14:B21" si="1">IF(A14="Subtask",B13+0.1&amp;"","")</f>
        <v/>
      </c>
      <c r="C14" s="51" t="str">
        <f>IF('E. Threshold-Beneficial Imp-1'!C16&lt;&gt;"",'E. Threshold-Beneficial Imp-1'!C16,"")</f>
        <v/>
      </c>
      <c r="D14" s="23" t="str">
        <f>IF('E. Threshold-Beneficial Imp-1'!F28&lt;&gt;"",'E. Threshold-Beneficial Imp-1'!F28,"")</f>
        <v/>
      </c>
      <c r="E14" s="23" t="str">
        <f>IF('E. Threshold-Beneficial Imp-1'!G28&lt;&gt;"",'E. Threshold-Beneficial Imp-1'!G28,"")</f>
        <v/>
      </c>
      <c r="F14" s="23" t="b">
        <f>IF('E. Threshold-Beneficial Imp-1'!H28&lt;&gt;"",'E. Threshold-Beneficial Imp-1'!H28,"")</f>
        <v>0</v>
      </c>
      <c r="G14" s="11" t="str">
        <f t="shared" si="0"/>
        <v/>
      </c>
    </row>
    <row r="15" spans="1:8" x14ac:dyDescent="0.3">
      <c r="A15" s="48" t="str">
        <f>IF('E. Threshold-Beneficial Imp-1'!A17&lt;&gt;"","Subtask","")</f>
        <v/>
      </c>
      <c r="B15" s="47" t="str">
        <f t="shared" si="1"/>
        <v/>
      </c>
      <c r="C15" s="51" t="str">
        <f>IF('E. Threshold-Beneficial Imp-1'!C17&lt;&gt;"",'E. Threshold-Beneficial Imp-1'!C17,"")</f>
        <v/>
      </c>
      <c r="D15" s="23" t="str">
        <f>IF('E. Threshold-Beneficial Imp-1'!F29&lt;&gt;"",'E. Threshold-Beneficial Imp-1'!F29,"")</f>
        <v/>
      </c>
      <c r="E15" s="23" t="str">
        <f>IF('E. Threshold-Beneficial Imp-1'!G29&lt;&gt;"",'E. Threshold-Beneficial Imp-1'!G29,"")</f>
        <v/>
      </c>
      <c r="F15" s="23" t="b">
        <f>IF('E. Threshold-Beneficial Imp-1'!H29&lt;&gt;"",'E. Threshold-Beneficial Imp-1'!H29,"")</f>
        <v>0</v>
      </c>
      <c r="G15" s="11" t="str">
        <f t="shared" si="0"/>
        <v/>
      </c>
      <c r="H15" s="14"/>
    </row>
    <row r="16" spans="1:8" x14ac:dyDescent="0.3">
      <c r="A16" s="48" t="str">
        <f>IF('E. Threshold-Beneficial Imp-1'!A18&lt;&gt;"","Subtask","")</f>
        <v/>
      </c>
      <c r="B16" s="47" t="str">
        <f t="shared" si="1"/>
        <v/>
      </c>
      <c r="C16" s="51" t="str">
        <f>IF('E. Threshold-Beneficial Imp-1'!C18&lt;&gt;"",'E. Threshold-Beneficial Imp-1'!C18,"")</f>
        <v/>
      </c>
      <c r="D16" s="23" t="str">
        <f>IF('E. Threshold-Beneficial Imp-1'!F30&lt;&gt;"",'E. Threshold-Beneficial Imp-1'!F30,"")</f>
        <v/>
      </c>
      <c r="E16" s="23" t="str">
        <f>IF('E. Threshold-Beneficial Imp-1'!G30&lt;&gt;"",'E. Threshold-Beneficial Imp-1'!G30,"")</f>
        <v/>
      </c>
      <c r="F16" s="23" t="b">
        <f>IF('E. Threshold-Beneficial Imp-1'!H30&lt;&gt;"",'E. Threshold-Beneficial Imp-1'!H30,"")</f>
        <v>0</v>
      </c>
      <c r="G16" s="11" t="str">
        <f t="shared" si="0"/>
        <v/>
      </c>
    </row>
    <row r="17" spans="1:7" x14ac:dyDescent="0.3">
      <c r="A17" s="48" t="str">
        <f>IF('E. Threshold-Beneficial Imp-1'!A19&lt;&gt;"","Subtask","")</f>
        <v/>
      </c>
      <c r="B17" s="47" t="str">
        <f t="shared" si="1"/>
        <v/>
      </c>
      <c r="C17" s="51" t="str">
        <f>IF('E. Threshold-Beneficial Imp-1'!C19&lt;&gt;"",'E. Threshold-Beneficial Imp-1'!C19,"")</f>
        <v/>
      </c>
      <c r="D17" s="23" t="str">
        <f>IF('E. Threshold-Beneficial Imp-1'!F31&lt;&gt;"",'E. Threshold-Beneficial Imp-1'!F31,"")</f>
        <v/>
      </c>
      <c r="E17" s="23" t="str">
        <f>IF('E. Threshold-Beneficial Imp-1'!G31&lt;&gt;"",'E. Threshold-Beneficial Imp-1'!G31,"")</f>
        <v/>
      </c>
      <c r="F17" s="23" t="b">
        <f>IF('E. Threshold-Beneficial Imp-1'!H31&lt;&gt;"",'E. Threshold-Beneficial Imp-1'!H31,"")</f>
        <v>0</v>
      </c>
      <c r="G17" s="11" t="str">
        <f t="shared" si="0"/>
        <v/>
      </c>
    </row>
    <row r="18" spans="1:7" x14ac:dyDescent="0.3">
      <c r="A18" s="48" t="str">
        <f>IF('E. Threshold-Beneficial Imp-1'!A20&lt;&gt;"","Subtask","")</f>
        <v/>
      </c>
      <c r="B18" s="47" t="str">
        <f t="shared" si="1"/>
        <v/>
      </c>
      <c r="C18" s="51" t="str">
        <f>IF('E. Threshold-Beneficial Imp-1'!C20&lt;&gt;"",'E. Threshold-Beneficial Imp-1'!C20,"")</f>
        <v/>
      </c>
      <c r="D18" s="23" t="str">
        <f>IF('E. Threshold-Beneficial Imp-1'!F32&lt;&gt;"",'E. Threshold-Beneficial Imp-1'!F32,"")</f>
        <v/>
      </c>
      <c r="E18" s="23" t="str">
        <f>IF('E. Threshold-Beneficial Imp-1'!G32&lt;&gt;"",'E. Threshold-Beneficial Imp-1'!G32,"")</f>
        <v/>
      </c>
      <c r="F18" s="23" t="b">
        <f>IF('E. Threshold-Beneficial Imp-1'!H32&lt;&gt;"",'E. Threshold-Beneficial Imp-1'!H32,"")</f>
        <v>0</v>
      </c>
      <c r="G18" s="11" t="str">
        <f>IF(ISERR(B18),"See Proposed Use tab.","")</f>
        <v/>
      </c>
    </row>
    <row r="19" spans="1:7" x14ac:dyDescent="0.3">
      <c r="A19" s="48" t="str">
        <f>IF('E. Threshold-Beneficial Imp-1'!A21&lt;&gt;"","Subtask","")</f>
        <v/>
      </c>
      <c r="B19" s="47" t="str">
        <f t="shared" si="1"/>
        <v/>
      </c>
      <c r="C19" s="51" t="str">
        <f>IF('E. Threshold-Beneficial Imp-1'!C21&lt;&gt;"",'E. Threshold-Beneficial Imp-1'!C21,"")</f>
        <v/>
      </c>
      <c r="D19" s="23" t="str">
        <f>IF('E. Threshold-Beneficial Imp-1'!F33&lt;&gt;"",'E. Threshold-Beneficial Imp-1'!F33,"")</f>
        <v/>
      </c>
      <c r="E19" s="23" t="str">
        <f>IF('E. Threshold-Beneficial Imp-1'!G33&lt;&gt;"",'E. Threshold-Beneficial Imp-1'!G33,"")</f>
        <v/>
      </c>
      <c r="F19" s="23" t="b">
        <f>IF('E. Threshold-Beneficial Imp-1'!H33&lt;&gt;"",'E. Threshold-Beneficial Imp-1'!H33,"")</f>
        <v>0</v>
      </c>
      <c r="G19" s="11" t="str">
        <f t="shared" ref="G19:G21" si="2">IF(ISERR(B19),"See Proposed Use tab.","")</f>
        <v/>
      </c>
    </row>
    <row r="20" spans="1:7" x14ac:dyDescent="0.3">
      <c r="A20" s="48" t="str">
        <f>IF('E. Threshold-Beneficial Imp-1'!A22&lt;&gt;"","Subtask","")</f>
        <v/>
      </c>
      <c r="B20" s="47" t="str">
        <f t="shared" si="1"/>
        <v/>
      </c>
      <c r="C20" s="51" t="str">
        <f>IF('E. Threshold-Beneficial Imp-1'!C22&lt;&gt;"",'E. Threshold-Beneficial Imp-1'!C22,"")</f>
        <v/>
      </c>
      <c r="D20" s="23" t="str">
        <f>IF('E. Threshold-Beneficial Imp-1'!F34&lt;&gt;"",'E. Threshold-Beneficial Imp-1'!F34,"")</f>
        <v/>
      </c>
      <c r="E20" s="23" t="str">
        <f>IF('E. Threshold-Beneficial Imp-1'!G34&lt;&gt;"",'E. Threshold-Beneficial Imp-1'!G34,"")</f>
        <v/>
      </c>
      <c r="F20" s="23" t="b">
        <f>IF('E. Threshold-Beneficial Imp-1'!H34&lt;&gt;"",'E. Threshold-Beneficial Imp-1'!H34,"")</f>
        <v>0</v>
      </c>
      <c r="G20" s="11" t="str">
        <f t="shared" si="2"/>
        <v/>
      </c>
    </row>
    <row r="21" spans="1:7" x14ac:dyDescent="0.3">
      <c r="A21" s="48" t="str">
        <f>IF('E. Threshold-Beneficial Imp-1'!A23&lt;&gt;"","Subtask","")</f>
        <v/>
      </c>
      <c r="B21" s="47" t="str">
        <f t="shared" si="1"/>
        <v/>
      </c>
      <c r="C21" s="51" t="str">
        <f>IF('E. Threshold-Beneficial Imp-1'!C23&lt;&gt;"",'E. Threshold-Beneficial Imp-1'!C23,"")</f>
        <v/>
      </c>
      <c r="D21" s="23" t="str">
        <f>IF('E. Threshold-Beneficial Imp-1'!F35&lt;&gt;"",'E. Threshold-Beneficial Imp-1'!F35,"")</f>
        <v/>
      </c>
      <c r="E21" s="23" t="str">
        <f>IF('E. Threshold-Beneficial Imp-1'!G35&lt;&gt;"",'E. Threshold-Beneficial Imp-1'!G35,"")</f>
        <v/>
      </c>
      <c r="F21" s="23" t="b">
        <f>IF('E. Threshold-Beneficial Imp-1'!H35&lt;&gt;"",'E. Threshold-Beneficial Imp-1'!H35,"")</f>
        <v>0</v>
      </c>
      <c r="G21" s="11" t="str">
        <f t="shared" si="2"/>
        <v/>
      </c>
    </row>
    <row r="22" spans="1:7" x14ac:dyDescent="0.3">
      <c r="A22" s="59" t="s">
        <v>51</v>
      </c>
      <c r="B22" s="60">
        <v>2</v>
      </c>
      <c r="C22" s="57" t="str">
        <f>IF('E. Threshold-Beneficial Imp-2'!C15&lt;&gt;"",'E. Threshold-Beneficial Imp-2'!C15,"")</f>
        <v/>
      </c>
      <c r="D22" s="58">
        <f>IF($F22="(Incomplete)",0,'E. Threshold-Beneficial Imp-2'!F27)</f>
        <v>0</v>
      </c>
      <c r="E22" s="58">
        <f>IF($F22="(Incomplete)",0,'E. Threshold-Beneficial Imp-2'!G27)</f>
        <v>0</v>
      </c>
      <c r="F22" s="18">
        <f>IF('E. Threshold-Beneficial Imp-2'!H27&lt;&gt;"",'E. Threshold-Beneficial Imp-2'!H27,"")</f>
        <v>0</v>
      </c>
      <c r="G22" s="11" t="str">
        <f>IF(F22="(Incomplete)","See Proposed Use tab.",IF(ISERR(B22),"See Proposed Use tab.",""))</f>
        <v/>
      </c>
    </row>
    <row r="23" spans="1:7" x14ac:dyDescent="0.3">
      <c r="A23" s="48" t="str">
        <f>IF('E. Threshold-Beneficial Imp-2'!A16&lt;&gt;"","Subtask","")</f>
        <v/>
      </c>
      <c r="B23" s="47" t="str">
        <f>IF(A23="Subtask",B22+0.1&amp;"","")</f>
        <v/>
      </c>
      <c r="C23" s="51" t="str">
        <f>IF('E. Threshold-Beneficial Imp-2'!C16&lt;&gt;"",'E. Threshold-Beneficial Imp-2'!C16,"")</f>
        <v/>
      </c>
      <c r="D23" s="23" t="str">
        <f>IF('E. Threshold-Beneficial Imp-2'!F28&lt;&gt;"",'E. Threshold-Beneficial Imp-2'!F28,"")</f>
        <v/>
      </c>
      <c r="E23" s="23" t="str">
        <f>IF('E. Threshold-Beneficial Imp-2'!G28&lt;&gt;"",'E. Threshold-Beneficial Imp-2'!G28,"")</f>
        <v/>
      </c>
      <c r="F23" s="23" t="b">
        <f>IF('E. Threshold-Beneficial Imp-2'!H28&lt;&gt;"",'E. Threshold-Beneficial Imp-2'!H28,"")</f>
        <v>0</v>
      </c>
      <c r="G23" s="11" t="str">
        <f t="shared" ref="G23:G27" si="3">IF(ISERR(B23),"See Proposed Use tab.","")</f>
        <v/>
      </c>
    </row>
    <row r="24" spans="1:7" x14ac:dyDescent="0.3">
      <c r="A24" s="48" t="str">
        <f>IF('E. Threshold-Beneficial Imp-2'!A17&lt;&gt;"","Subtask","")</f>
        <v/>
      </c>
      <c r="B24" s="47" t="str">
        <f t="shared" ref="B24:B31" si="4">IF(A24="Subtask",B23+0.1&amp;"","")</f>
        <v/>
      </c>
      <c r="C24" s="51" t="str">
        <f>IF('E. Threshold-Beneficial Imp-2'!C17&lt;&gt;"",'E. Threshold-Beneficial Imp-2'!C17,"")</f>
        <v/>
      </c>
      <c r="D24" s="23" t="str">
        <f>IF('E. Threshold-Beneficial Imp-2'!F29&lt;&gt;"",'E. Threshold-Beneficial Imp-2'!F29,"")</f>
        <v/>
      </c>
      <c r="E24" s="23" t="str">
        <f>IF('E. Threshold-Beneficial Imp-2'!G29&lt;&gt;"",'E. Threshold-Beneficial Imp-2'!G29,"")</f>
        <v/>
      </c>
      <c r="F24" s="23" t="b">
        <f>IF('E. Threshold-Beneficial Imp-2'!H29&lt;&gt;"",'E. Threshold-Beneficial Imp-2'!H29,"")</f>
        <v>0</v>
      </c>
      <c r="G24" s="11" t="str">
        <f t="shared" si="3"/>
        <v/>
      </c>
    </row>
    <row r="25" spans="1:7" x14ac:dyDescent="0.3">
      <c r="A25" s="48" t="str">
        <f>IF('E. Threshold-Beneficial Imp-2'!A18&lt;&gt;"","Subtask","")</f>
        <v/>
      </c>
      <c r="B25" s="47" t="str">
        <f t="shared" si="4"/>
        <v/>
      </c>
      <c r="C25" s="51" t="str">
        <f>IF('E. Threshold-Beneficial Imp-2'!C18&lt;&gt;"",'E. Threshold-Beneficial Imp-2'!C18,"")</f>
        <v/>
      </c>
      <c r="D25" s="23" t="str">
        <f>IF('E. Threshold-Beneficial Imp-2'!F30&lt;&gt;"",'E. Threshold-Beneficial Imp-2'!F30,"")</f>
        <v/>
      </c>
      <c r="E25" s="23" t="str">
        <f>IF('E. Threshold-Beneficial Imp-2'!G30&lt;&gt;"",'E. Threshold-Beneficial Imp-2'!G30,"")</f>
        <v/>
      </c>
      <c r="F25" s="23" t="b">
        <f>IF('E. Threshold-Beneficial Imp-2'!H30&lt;&gt;"",'E. Threshold-Beneficial Imp-2'!H30,"")</f>
        <v>0</v>
      </c>
      <c r="G25" s="11" t="str">
        <f t="shared" si="3"/>
        <v/>
      </c>
    </row>
    <row r="26" spans="1:7" x14ac:dyDescent="0.3">
      <c r="A26" s="48" t="str">
        <f>IF('E. Threshold-Beneficial Imp-2'!A19&lt;&gt;"","Subtask","")</f>
        <v/>
      </c>
      <c r="B26" s="47" t="str">
        <f t="shared" si="4"/>
        <v/>
      </c>
      <c r="C26" s="51" t="str">
        <f>IF('E. Threshold-Beneficial Imp-2'!C19&lt;&gt;"",'E. Threshold-Beneficial Imp-2'!C19,"")</f>
        <v/>
      </c>
      <c r="D26" s="23" t="str">
        <f>IF('E. Threshold-Beneficial Imp-2'!F31&lt;&gt;"",'E. Threshold-Beneficial Imp-2'!F31,"")</f>
        <v/>
      </c>
      <c r="E26" s="23" t="str">
        <f>IF('E. Threshold-Beneficial Imp-2'!G31&lt;&gt;"",'E. Threshold-Beneficial Imp-2'!G31,"")</f>
        <v/>
      </c>
      <c r="F26" s="23" t="b">
        <f>IF('E. Threshold-Beneficial Imp-2'!H31&lt;&gt;"",'E. Threshold-Beneficial Imp-2'!H31,"")</f>
        <v>0</v>
      </c>
      <c r="G26" s="11" t="str">
        <f t="shared" si="3"/>
        <v/>
      </c>
    </row>
    <row r="27" spans="1:7" x14ac:dyDescent="0.3">
      <c r="A27" s="48" t="str">
        <f>IF('E. Threshold-Beneficial Imp-2'!A20&lt;&gt;"","Subtask","")</f>
        <v/>
      </c>
      <c r="B27" s="47" t="str">
        <f t="shared" si="4"/>
        <v/>
      </c>
      <c r="C27" s="51" t="str">
        <f>IF('E. Threshold-Beneficial Imp-2'!C20&lt;&gt;"",'E. Threshold-Beneficial Imp-2'!C20,"")</f>
        <v/>
      </c>
      <c r="D27" s="23" t="str">
        <f>IF('E. Threshold-Beneficial Imp-2'!F32&lt;&gt;"",'E. Threshold-Beneficial Imp-2'!F32,"")</f>
        <v/>
      </c>
      <c r="E27" s="23" t="str">
        <f>IF('E. Threshold-Beneficial Imp-2'!G32&lt;&gt;"",'E. Threshold-Beneficial Imp-2'!G32,"")</f>
        <v/>
      </c>
      <c r="F27" s="23" t="b">
        <f>IF('E. Threshold-Beneficial Imp-2'!H32&lt;&gt;"",'E. Threshold-Beneficial Imp-2'!H32,"")</f>
        <v>0</v>
      </c>
      <c r="G27" s="11" t="str">
        <f t="shared" si="3"/>
        <v/>
      </c>
    </row>
    <row r="28" spans="1:7" x14ac:dyDescent="0.3">
      <c r="A28" s="48" t="str">
        <f>IF('E. Threshold-Beneficial Imp-2'!A21&lt;&gt;"","Subtask","")</f>
        <v/>
      </c>
      <c r="B28" s="47" t="str">
        <f t="shared" si="4"/>
        <v/>
      </c>
      <c r="C28" s="51" t="str">
        <f>IF('E. Threshold-Beneficial Imp-2'!C21&lt;&gt;"",'E. Threshold-Beneficial Imp-2'!C21,"")</f>
        <v/>
      </c>
      <c r="D28" s="23" t="str">
        <f>IF('E. Threshold-Beneficial Imp-2'!F33&lt;&gt;"",'E. Threshold-Beneficial Imp-2'!F33,"")</f>
        <v/>
      </c>
      <c r="E28" s="23" t="str">
        <f>IF('E. Threshold-Beneficial Imp-2'!G33&lt;&gt;"",'E. Threshold-Beneficial Imp-2'!G33,"")</f>
        <v/>
      </c>
      <c r="F28" s="23" t="b">
        <f>IF('E. Threshold-Beneficial Imp-2'!H33&lt;&gt;"",'E. Threshold-Beneficial Imp-2'!H33,"")</f>
        <v>0</v>
      </c>
      <c r="G28" s="11" t="str">
        <f>IF(ISERR(B28),"See Proposed Use tab.","")</f>
        <v/>
      </c>
    </row>
    <row r="29" spans="1:7" x14ac:dyDescent="0.3">
      <c r="A29" s="48" t="str">
        <f>IF('E. Threshold-Beneficial Imp-2'!A22&lt;&gt;"","Subtask","")</f>
        <v/>
      </c>
      <c r="B29" s="47" t="str">
        <f t="shared" si="4"/>
        <v/>
      </c>
      <c r="C29" s="51" t="str">
        <f>IF('E. Threshold-Beneficial Imp-2'!C22&lt;&gt;"",'E. Threshold-Beneficial Imp-2'!C22,"")</f>
        <v/>
      </c>
      <c r="D29" s="23" t="str">
        <f>IF('E. Threshold-Beneficial Imp-2'!F34&lt;&gt;"",'E. Threshold-Beneficial Imp-2'!F34,"")</f>
        <v/>
      </c>
      <c r="E29" s="23" t="str">
        <f>IF('E. Threshold-Beneficial Imp-2'!G34&lt;&gt;"",'E. Threshold-Beneficial Imp-2'!G34,"")</f>
        <v/>
      </c>
      <c r="F29" s="23" t="b">
        <f>IF('E. Threshold-Beneficial Imp-2'!H34&lt;&gt;"",'E. Threshold-Beneficial Imp-2'!H34,"")</f>
        <v>0</v>
      </c>
      <c r="G29" s="11" t="str">
        <f t="shared" ref="G29:G31" si="5">IF(ISERR(B29),"See Proposed Use tab.","")</f>
        <v/>
      </c>
    </row>
    <row r="30" spans="1:7" x14ac:dyDescent="0.3">
      <c r="A30" s="48" t="str">
        <f>IF('E. Threshold-Beneficial Imp-2'!A23&lt;&gt;"","Subtask","")</f>
        <v/>
      </c>
      <c r="B30" s="47" t="str">
        <f t="shared" si="4"/>
        <v/>
      </c>
      <c r="C30" s="51" t="str">
        <f>IF('E. Threshold-Beneficial Imp-2'!C23&lt;&gt;"",'E. Threshold-Beneficial Imp-2'!C23,"")</f>
        <v/>
      </c>
      <c r="D30" s="23" t="str">
        <f>IF('E. Threshold-Beneficial Imp-2'!F35&lt;&gt;"",'E. Threshold-Beneficial Imp-2'!F35,"")</f>
        <v/>
      </c>
      <c r="E30" s="23" t="str">
        <f>IF('E. Threshold-Beneficial Imp-2'!G35&lt;&gt;"",'E. Threshold-Beneficial Imp-2'!G35,"")</f>
        <v/>
      </c>
      <c r="F30" s="23" t="b">
        <f>IF('E. Threshold-Beneficial Imp-2'!H35&lt;&gt;"",'E. Threshold-Beneficial Imp-2'!H35,"")</f>
        <v>0</v>
      </c>
      <c r="G30" s="11" t="str">
        <f t="shared" si="5"/>
        <v/>
      </c>
    </row>
    <row r="31" spans="1:7" x14ac:dyDescent="0.3">
      <c r="A31" s="48" t="str">
        <f>IF('E. Threshold-Beneficial Imp-2'!A24&lt;&gt;"","Subtask","")</f>
        <v/>
      </c>
      <c r="B31" s="47" t="str">
        <f t="shared" si="4"/>
        <v/>
      </c>
      <c r="C31" s="51" t="str">
        <f>IF('E. Threshold-Beneficial Imp-2'!C24&lt;&gt;"",'E. Threshold-Beneficial Imp-2'!C24,"")</f>
        <v/>
      </c>
      <c r="D31" s="23" t="str">
        <f>IF('E. Threshold-Beneficial Imp-2'!F36&lt;&gt;"",'E. Threshold-Beneficial Imp-2'!F36,"")</f>
        <v/>
      </c>
      <c r="E31" s="23" t="str">
        <f>IF('E. Threshold-Beneficial Imp-2'!G36&lt;&gt;"",'E. Threshold-Beneficial Imp-2'!G36,"")</f>
        <v/>
      </c>
      <c r="F31" s="23" t="b">
        <f>IF('E. Threshold-Beneficial Imp-2'!H36&lt;&gt;"",'E. Threshold-Beneficial Imp-2'!H36,"")</f>
        <v>0</v>
      </c>
      <c r="G31" s="11" t="str">
        <f t="shared" si="5"/>
        <v/>
      </c>
    </row>
    <row r="32" spans="1:7" x14ac:dyDescent="0.3">
      <c r="A32" s="59" t="s">
        <v>51</v>
      </c>
      <c r="B32" s="60">
        <v>3</v>
      </c>
      <c r="C32" s="57" t="str">
        <f>IF('E. Threshold-Beneficial Imp-3'!C15&lt;&gt;"",'E. Threshold-Beneficial Imp-3'!C15,"")</f>
        <v/>
      </c>
      <c r="D32" s="58">
        <f>IF($F32="(Incomplete)",0,'E. Threshold-Beneficial Imp-3'!F27)</f>
        <v>0</v>
      </c>
      <c r="E32" s="58">
        <f>IF($F32="(Incomplete)",0,'E. Threshold-Beneficial Imp-3'!G27)</f>
        <v>0</v>
      </c>
      <c r="F32" s="18">
        <f>IF('E. Threshold-Beneficial Imp-3'!H27&lt;&gt;"",'E. Threshold-Beneficial Imp-3'!H27,"")</f>
        <v>0</v>
      </c>
      <c r="G32" s="11" t="str">
        <f>IF(F32="(Incomplete)","See Proposed Use tab.",IF(ISERR(B32),"See Proposed Use tab.",""))</f>
        <v/>
      </c>
    </row>
    <row r="33" spans="1:7" x14ac:dyDescent="0.3">
      <c r="A33" s="48" t="str">
        <f>IF('E. Threshold-Beneficial Imp-3'!A16&lt;&gt;"","Subtask","")</f>
        <v/>
      </c>
      <c r="B33" s="47" t="str">
        <f>IF(A33="Subtask",B32+0.1&amp;"","")</f>
        <v/>
      </c>
      <c r="C33" s="51" t="str">
        <f>IF('E. Threshold-Beneficial Imp-3'!C16&lt;&gt;"",'E. Threshold-Beneficial Imp-3'!C16,"")</f>
        <v/>
      </c>
      <c r="D33" s="23" t="str">
        <f>IF('E. Threshold-Beneficial Imp-3'!F28&lt;&gt;"",'E. Threshold-Beneficial Imp-3'!F28,"")</f>
        <v/>
      </c>
      <c r="E33" s="23" t="str">
        <f>IF('E. Threshold-Beneficial Imp-3'!G28&lt;&gt;"",'E. Threshold-Beneficial Imp-3'!G28,"")</f>
        <v/>
      </c>
      <c r="F33" s="23" t="b">
        <f>IF('E. Threshold-Beneficial Imp-3'!H28&lt;&gt;"",'E. Threshold-Beneficial Imp-3'!H28,"")</f>
        <v>0</v>
      </c>
      <c r="G33" s="11" t="str">
        <f t="shared" ref="G33:G37" si="6">IF(ISERR(B33),"See Proposed Use tab.","")</f>
        <v/>
      </c>
    </row>
    <row r="34" spans="1:7" x14ac:dyDescent="0.3">
      <c r="A34" s="48" t="str">
        <f>IF('E. Threshold-Beneficial Imp-3'!A17&lt;&gt;"","Subtask","")</f>
        <v/>
      </c>
      <c r="B34" s="47" t="str">
        <f t="shared" ref="B34:B41" si="7">IF(A34="Subtask",B33+0.1&amp;"","")</f>
        <v/>
      </c>
      <c r="C34" s="51" t="str">
        <f>IF('E. Threshold-Beneficial Imp-3'!C17&lt;&gt;"",'E. Threshold-Beneficial Imp-3'!C17,"")</f>
        <v/>
      </c>
      <c r="D34" s="23" t="str">
        <f>IF('E. Threshold-Beneficial Imp-3'!F29&lt;&gt;"",'E. Threshold-Beneficial Imp-3'!F29,"")</f>
        <v/>
      </c>
      <c r="E34" s="23" t="str">
        <f>IF('E. Threshold-Beneficial Imp-3'!G29&lt;&gt;"",'E. Threshold-Beneficial Imp-3'!G29,"")</f>
        <v/>
      </c>
      <c r="F34" s="23" t="b">
        <f>IF('E. Threshold-Beneficial Imp-3'!H29&lt;&gt;"",'E. Threshold-Beneficial Imp-3'!H29,"")</f>
        <v>0</v>
      </c>
      <c r="G34" s="11" t="str">
        <f t="shared" si="6"/>
        <v/>
      </c>
    </row>
    <row r="35" spans="1:7" x14ac:dyDescent="0.3">
      <c r="A35" s="48" t="str">
        <f>IF('E. Threshold-Beneficial Imp-3'!A18&lt;&gt;"","Subtask","")</f>
        <v/>
      </c>
      <c r="B35" s="47" t="str">
        <f t="shared" si="7"/>
        <v/>
      </c>
      <c r="C35" s="51" t="str">
        <f>IF('E. Threshold-Beneficial Imp-3'!C18&lt;&gt;"",'E. Threshold-Beneficial Imp-3'!C18,"")</f>
        <v/>
      </c>
      <c r="D35" s="23" t="str">
        <f>IF('E. Threshold-Beneficial Imp-3'!F30&lt;&gt;"",'E. Threshold-Beneficial Imp-3'!F30,"")</f>
        <v/>
      </c>
      <c r="E35" s="23" t="str">
        <f>IF('E. Threshold-Beneficial Imp-3'!G30&lt;&gt;"",'E. Threshold-Beneficial Imp-3'!G30,"")</f>
        <v/>
      </c>
      <c r="F35" s="23" t="b">
        <f>IF('E. Threshold-Beneficial Imp-3'!H30&lt;&gt;"",'E. Threshold-Beneficial Imp-3'!H30,"")</f>
        <v>0</v>
      </c>
      <c r="G35" s="11" t="str">
        <f t="shared" si="6"/>
        <v/>
      </c>
    </row>
    <row r="36" spans="1:7" x14ac:dyDescent="0.3">
      <c r="A36" s="48" t="str">
        <f>IF('E. Threshold-Beneficial Imp-3'!A19&lt;&gt;"","Subtask","")</f>
        <v/>
      </c>
      <c r="B36" s="47" t="str">
        <f t="shared" si="7"/>
        <v/>
      </c>
      <c r="C36" s="51" t="str">
        <f>IF('E. Threshold-Beneficial Imp-3'!C19&lt;&gt;"",'E. Threshold-Beneficial Imp-3'!C19,"")</f>
        <v/>
      </c>
      <c r="D36" s="23" t="str">
        <f>IF('E. Threshold-Beneficial Imp-3'!F31&lt;&gt;"",'E. Threshold-Beneficial Imp-3'!F31,"")</f>
        <v/>
      </c>
      <c r="E36" s="23" t="str">
        <f>IF('E. Threshold-Beneficial Imp-3'!G31&lt;&gt;"",'E. Threshold-Beneficial Imp-3'!G31,"")</f>
        <v/>
      </c>
      <c r="F36" s="23" t="b">
        <f>IF('E. Threshold-Beneficial Imp-3'!H31&lt;&gt;"",'E. Threshold-Beneficial Imp-3'!H31,"")</f>
        <v>0</v>
      </c>
      <c r="G36" s="11" t="str">
        <f t="shared" si="6"/>
        <v/>
      </c>
    </row>
    <row r="37" spans="1:7" x14ac:dyDescent="0.3">
      <c r="A37" s="48" t="str">
        <f>IF('E. Threshold-Beneficial Imp-3'!A20&lt;&gt;"","Subtask","")</f>
        <v/>
      </c>
      <c r="B37" s="47" t="str">
        <f t="shared" si="7"/>
        <v/>
      </c>
      <c r="C37" s="51" t="str">
        <f>IF('E. Threshold-Beneficial Imp-3'!C20&lt;&gt;"",'E. Threshold-Beneficial Imp-3'!C20,"")</f>
        <v/>
      </c>
      <c r="D37" s="23" t="str">
        <f>IF('E. Threshold-Beneficial Imp-3'!F32&lt;&gt;"",'E. Threshold-Beneficial Imp-3'!F32,"")</f>
        <v/>
      </c>
      <c r="E37" s="23" t="str">
        <f>IF('E. Threshold-Beneficial Imp-3'!G32&lt;&gt;"",'E. Threshold-Beneficial Imp-3'!G32,"")</f>
        <v/>
      </c>
      <c r="F37" s="23" t="b">
        <f>IF('E. Threshold-Beneficial Imp-3'!H32&lt;&gt;"",'E. Threshold-Beneficial Imp-3'!H32,"")</f>
        <v>0</v>
      </c>
      <c r="G37" s="11" t="str">
        <f t="shared" si="6"/>
        <v/>
      </c>
    </row>
    <row r="38" spans="1:7" x14ac:dyDescent="0.3">
      <c r="A38" s="48" t="str">
        <f>IF('E. Threshold-Beneficial Imp-3'!A21&lt;&gt;"","Subtask","")</f>
        <v/>
      </c>
      <c r="B38" s="47" t="str">
        <f t="shared" si="7"/>
        <v/>
      </c>
      <c r="C38" s="51" t="str">
        <f>IF('E. Threshold-Beneficial Imp-3'!C21&lt;&gt;"",'E. Threshold-Beneficial Imp-3'!C21,"")</f>
        <v/>
      </c>
      <c r="D38" s="23" t="str">
        <f>IF('E. Threshold-Beneficial Imp-3'!F33&lt;&gt;"",'E. Threshold-Beneficial Imp-3'!F33,"")</f>
        <v/>
      </c>
      <c r="E38" s="23" t="str">
        <f>IF('E. Threshold-Beneficial Imp-3'!G33&lt;&gt;"",'E. Threshold-Beneficial Imp-3'!G33,"")</f>
        <v/>
      </c>
      <c r="F38" s="23" t="b">
        <f>IF('E. Threshold-Beneficial Imp-3'!H33&lt;&gt;"",'E. Threshold-Beneficial Imp-3'!H33,"")</f>
        <v>0</v>
      </c>
      <c r="G38" s="11" t="str">
        <f>IF(ISERR(B38),"See Proposed Use tab.","")</f>
        <v/>
      </c>
    </row>
    <row r="39" spans="1:7" x14ac:dyDescent="0.3">
      <c r="A39" s="48" t="str">
        <f>IF('E. Threshold-Beneficial Imp-3'!A22&lt;&gt;"","Subtask","")</f>
        <v/>
      </c>
      <c r="B39" s="47" t="str">
        <f t="shared" si="7"/>
        <v/>
      </c>
      <c r="C39" s="51" t="str">
        <f>IF('E. Threshold-Beneficial Imp-3'!C22&lt;&gt;"",'E. Threshold-Beneficial Imp-3'!C22,"")</f>
        <v/>
      </c>
      <c r="D39" s="23" t="str">
        <f>IF('E. Threshold-Beneficial Imp-3'!F34&lt;&gt;"",'E. Threshold-Beneficial Imp-3'!F34,"")</f>
        <v/>
      </c>
      <c r="E39" s="23" t="str">
        <f>IF('E. Threshold-Beneficial Imp-3'!G34&lt;&gt;"",'E. Threshold-Beneficial Imp-3'!G34,"")</f>
        <v/>
      </c>
      <c r="F39" s="23" t="b">
        <f>IF('E. Threshold-Beneficial Imp-3'!H34&lt;&gt;"",'E. Threshold-Beneficial Imp-3'!H34,"")</f>
        <v>0</v>
      </c>
      <c r="G39" s="11" t="str">
        <f t="shared" ref="G39:G41" si="8">IF(ISERR(B39),"See Proposed Use tab.","")</f>
        <v/>
      </c>
    </row>
    <row r="40" spans="1:7" x14ac:dyDescent="0.3">
      <c r="A40" s="48" t="str">
        <f>IF('E. Threshold-Beneficial Imp-3'!A23&lt;&gt;"","Subtask","")</f>
        <v/>
      </c>
      <c r="B40" s="47" t="str">
        <f t="shared" si="7"/>
        <v/>
      </c>
      <c r="C40" s="51" t="str">
        <f>IF('E. Threshold-Beneficial Imp-3'!C23&lt;&gt;"",'E. Threshold-Beneficial Imp-3'!C23,"")</f>
        <v/>
      </c>
      <c r="D40" s="23" t="str">
        <f>IF('E. Threshold-Beneficial Imp-3'!F35&lt;&gt;"",'E. Threshold-Beneficial Imp-3'!F35,"")</f>
        <v/>
      </c>
      <c r="E40" s="23" t="str">
        <f>IF('E. Threshold-Beneficial Imp-3'!G35&lt;&gt;"",'E. Threshold-Beneficial Imp-3'!G35,"")</f>
        <v/>
      </c>
      <c r="F40" s="23" t="b">
        <f>IF('E. Threshold-Beneficial Imp-3'!H35&lt;&gt;"",'E. Threshold-Beneficial Imp-3'!H35,"")</f>
        <v>0</v>
      </c>
      <c r="G40" s="11" t="str">
        <f t="shared" si="8"/>
        <v/>
      </c>
    </row>
    <row r="41" spans="1:7" x14ac:dyDescent="0.3">
      <c r="A41" s="48" t="str">
        <f>IF('E. Threshold-Beneficial Imp-3'!A24&lt;&gt;"","Subtask","")</f>
        <v/>
      </c>
      <c r="B41" s="47" t="str">
        <f t="shared" si="7"/>
        <v/>
      </c>
      <c r="C41" s="51" t="str">
        <f>IF('E. Threshold-Beneficial Imp-3'!C24&lt;&gt;"",'E. Threshold-Beneficial Imp-3'!C24,"")</f>
        <v/>
      </c>
      <c r="D41" s="23" t="str">
        <f>IF('E. Threshold-Beneficial Imp-3'!F36&lt;&gt;"",'E. Threshold-Beneficial Imp-3'!F36,"")</f>
        <v/>
      </c>
      <c r="E41" s="23" t="str">
        <f>IF('E. Threshold-Beneficial Imp-3'!G36&lt;&gt;"",'E. Threshold-Beneficial Imp-3'!G36,"")</f>
        <v/>
      </c>
      <c r="F41" s="23" t="b">
        <f>IF('E. Threshold-Beneficial Imp-3'!H36&lt;&gt;"",'E. Threshold-Beneficial Imp-3'!H36,"")</f>
        <v>0</v>
      </c>
      <c r="G41" s="11" t="str">
        <f t="shared" si="8"/>
        <v/>
      </c>
    </row>
    <row r="42" spans="1:7" x14ac:dyDescent="0.3">
      <c r="A42" s="59" t="s">
        <v>51</v>
      </c>
      <c r="B42" s="61">
        <v>4</v>
      </c>
      <c r="C42" s="57" t="str">
        <f>IF('E. Threshold-Beneficial Imp-4'!C15&lt;&gt;"",'E. Threshold-Beneficial Imp-4'!C15,"")</f>
        <v/>
      </c>
      <c r="D42" s="58">
        <f>IF($F42="(Incomplete)",0,'E. Threshold-Beneficial Imp-4'!F27)</f>
        <v>0</v>
      </c>
      <c r="E42" s="58">
        <f>IF($F42="(Incomplete)",0,'E. Threshold-Beneficial Imp-4'!G27)</f>
        <v>0</v>
      </c>
      <c r="F42" s="18">
        <f>IF('E. Threshold-Beneficial Imp-4'!H27&lt;&gt;"",'E. Threshold-Beneficial Imp-4'!H27,"")</f>
        <v>0</v>
      </c>
      <c r="G42" s="11" t="str">
        <f>IF(F42="(Incomplete)","See Proposed Use tab.",IF(ISERR(B42),"See Proposed Use tab.",""))</f>
        <v/>
      </c>
    </row>
    <row r="43" spans="1:7" x14ac:dyDescent="0.3">
      <c r="A43" s="48" t="str">
        <f>IF('E. Threshold-Beneficial Imp-4'!A16&lt;&gt;"","Subtask","")</f>
        <v/>
      </c>
      <c r="B43" s="47" t="str">
        <f>IF(A43="Subtask",B42+0.1&amp;"","")</f>
        <v/>
      </c>
      <c r="C43" s="51" t="str">
        <f>IF('E. Threshold-Beneficial Imp-4'!C16&lt;&gt;"",'E. Threshold-Beneficial Imp-4'!C16,"")</f>
        <v/>
      </c>
      <c r="D43" s="23" t="str">
        <f>IF('E. Threshold-Beneficial Imp-4'!F28&lt;&gt;"",'E. Threshold-Beneficial Imp-4'!F28,"")</f>
        <v/>
      </c>
      <c r="E43" s="23" t="str">
        <f>IF('E. Threshold-Beneficial Imp-4'!G28&lt;&gt;"",'E. Threshold-Beneficial Imp-4'!G28,"")</f>
        <v/>
      </c>
      <c r="F43" s="23" t="b">
        <f>IF('E. Threshold-Beneficial Imp-4'!H28&lt;&gt;"",'E. Threshold-Beneficial Imp-4'!H28,"")</f>
        <v>0</v>
      </c>
      <c r="G43" s="11" t="str">
        <f t="shared" ref="G43:G47" si="9">IF(ISERR(B43),"See Proposed Use tab.","")</f>
        <v/>
      </c>
    </row>
    <row r="44" spans="1:7" x14ac:dyDescent="0.3">
      <c r="A44" s="48" t="str">
        <f>IF('E. Threshold-Beneficial Imp-4'!A17&lt;&gt;"","Subtask","")</f>
        <v/>
      </c>
      <c r="B44" s="47" t="str">
        <f t="shared" ref="B44:B51" si="10">IF(A44="Subtask",B43+0.1&amp;"","")</f>
        <v/>
      </c>
      <c r="C44" s="51" t="str">
        <f>IF('E. Threshold-Beneficial Imp-4'!C17&lt;&gt;"",'E. Threshold-Beneficial Imp-4'!C17,"")</f>
        <v/>
      </c>
      <c r="D44" s="23" t="str">
        <f>IF('E. Threshold-Beneficial Imp-4'!F29&lt;&gt;"",'E. Threshold-Beneficial Imp-4'!F29,"")</f>
        <v/>
      </c>
      <c r="E44" s="23" t="str">
        <f>IF('E. Threshold-Beneficial Imp-4'!G29&lt;&gt;"",'E. Threshold-Beneficial Imp-4'!G29,"")</f>
        <v/>
      </c>
      <c r="F44" s="23" t="b">
        <f>IF('E. Threshold-Beneficial Imp-4'!H29&lt;&gt;"",'E. Threshold-Beneficial Imp-4'!H29,"")</f>
        <v>0</v>
      </c>
      <c r="G44" s="11" t="str">
        <f t="shared" si="9"/>
        <v/>
      </c>
    </row>
    <row r="45" spans="1:7" x14ac:dyDescent="0.3">
      <c r="A45" s="48" t="str">
        <f>IF('E. Threshold-Beneficial Imp-4'!A18&lt;&gt;"","Subtask","")</f>
        <v/>
      </c>
      <c r="B45" s="47" t="str">
        <f t="shared" si="10"/>
        <v/>
      </c>
      <c r="C45" s="51" t="str">
        <f>IF('E. Threshold-Beneficial Imp-4'!C18&lt;&gt;"",'E. Threshold-Beneficial Imp-4'!C18,"")</f>
        <v/>
      </c>
      <c r="D45" s="23" t="str">
        <f>IF('E. Threshold-Beneficial Imp-4'!F30&lt;&gt;"",'E. Threshold-Beneficial Imp-4'!F30,"")</f>
        <v/>
      </c>
      <c r="E45" s="23" t="str">
        <f>IF('E. Threshold-Beneficial Imp-4'!G30&lt;&gt;"",'E. Threshold-Beneficial Imp-4'!G30,"")</f>
        <v/>
      </c>
      <c r="F45" s="23" t="b">
        <f>IF('E. Threshold-Beneficial Imp-4'!H30&lt;&gt;"",'E. Threshold-Beneficial Imp-4'!H30,"")</f>
        <v>0</v>
      </c>
      <c r="G45" s="11" t="str">
        <f t="shared" si="9"/>
        <v/>
      </c>
    </row>
    <row r="46" spans="1:7" x14ac:dyDescent="0.3">
      <c r="A46" s="48" t="str">
        <f>IF('E. Threshold-Beneficial Imp-4'!A19&lt;&gt;"","Subtask","")</f>
        <v/>
      </c>
      <c r="B46" s="47" t="str">
        <f t="shared" si="10"/>
        <v/>
      </c>
      <c r="C46" s="51" t="str">
        <f>IF('E. Threshold-Beneficial Imp-4'!C19&lt;&gt;"",'E. Threshold-Beneficial Imp-4'!C19,"")</f>
        <v/>
      </c>
      <c r="D46" s="23" t="str">
        <f>IF('E. Threshold-Beneficial Imp-4'!F31&lt;&gt;"",'E. Threshold-Beneficial Imp-4'!F31,"")</f>
        <v/>
      </c>
      <c r="E46" s="23" t="str">
        <f>IF('E. Threshold-Beneficial Imp-4'!G31&lt;&gt;"",'E. Threshold-Beneficial Imp-4'!G31,"")</f>
        <v/>
      </c>
      <c r="F46" s="23" t="b">
        <f>IF('E. Threshold-Beneficial Imp-4'!H31&lt;&gt;"",'E. Threshold-Beneficial Imp-4'!H31,"")</f>
        <v>0</v>
      </c>
      <c r="G46" s="11" t="str">
        <f t="shared" si="9"/>
        <v/>
      </c>
    </row>
    <row r="47" spans="1:7" x14ac:dyDescent="0.3">
      <c r="A47" s="48" t="str">
        <f>IF('E. Threshold-Beneficial Imp-4'!A20&lt;&gt;"","Subtask","")</f>
        <v/>
      </c>
      <c r="B47" s="47" t="str">
        <f t="shared" si="10"/>
        <v/>
      </c>
      <c r="C47" s="51" t="str">
        <f>IF('E. Threshold-Beneficial Imp-4'!C20&lt;&gt;"",'E. Threshold-Beneficial Imp-4'!C20,"")</f>
        <v/>
      </c>
      <c r="D47" s="23" t="str">
        <f>IF('E. Threshold-Beneficial Imp-4'!F32&lt;&gt;"",'E. Threshold-Beneficial Imp-4'!F32,"")</f>
        <v/>
      </c>
      <c r="E47" s="23" t="str">
        <f>IF('E. Threshold-Beneficial Imp-4'!G32&lt;&gt;"",'E. Threshold-Beneficial Imp-4'!G32,"")</f>
        <v/>
      </c>
      <c r="F47" s="23" t="b">
        <f>IF('E. Threshold-Beneficial Imp-4'!H32&lt;&gt;"",'E. Threshold-Beneficial Imp-4'!H32,"")</f>
        <v>0</v>
      </c>
      <c r="G47" s="11" t="str">
        <f t="shared" si="9"/>
        <v/>
      </c>
    </row>
    <row r="48" spans="1:7" x14ac:dyDescent="0.3">
      <c r="A48" s="48" t="str">
        <f>IF('E. Threshold-Beneficial Imp-4'!A21&lt;&gt;"","Subtask","")</f>
        <v/>
      </c>
      <c r="B48" s="47" t="str">
        <f t="shared" si="10"/>
        <v/>
      </c>
      <c r="C48" s="51" t="str">
        <f>IF('E. Threshold-Beneficial Imp-4'!C21&lt;&gt;"",'E. Threshold-Beneficial Imp-4'!C21,"")</f>
        <v/>
      </c>
      <c r="D48" s="23" t="str">
        <f>IF('E. Threshold-Beneficial Imp-4'!F33&lt;&gt;"",'E. Threshold-Beneficial Imp-4'!F33,"")</f>
        <v/>
      </c>
      <c r="E48" s="23" t="str">
        <f>IF('E. Threshold-Beneficial Imp-4'!G33&lt;&gt;"",'E. Threshold-Beneficial Imp-4'!G33,"")</f>
        <v/>
      </c>
      <c r="F48" s="23" t="b">
        <f>IF('E. Threshold-Beneficial Imp-4'!H33&lt;&gt;"",'E. Threshold-Beneficial Imp-4'!H33,"")</f>
        <v>0</v>
      </c>
      <c r="G48" s="11" t="str">
        <f>IF(ISERR(B48),"See Proposed Use tab.","")</f>
        <v/>
      </c>
    </row>
    <row r="49" spans="1:7" x14ac:dyDescent="0.3">
      <c r="A49" s="48" t="str">
        <f>IF('E. Threshold-Beneficial Imp-4'!A22&lt;&gt;"","Subtask","")</f>
        <v/>
      </c>
      <c r="B49" s="47" t="str">
        <f t="shared" si="10"/>
        <v/>
      </c>
      <c r="C49" s="51" t="str">
        <f>IF('E. Threshold-Beneficial Imp-4'!C22&lt;&gt;"",'E. Threshold-Beneficial Imp-4'!C22,"")</f>
        <v/>
      </c>
      <c r="D49" s="23" t="str">
        <f>IF('E. Threshold-Beneficial Imp-4'!F34&lt;&gt;"",'E. Threshold-Beneficial Imp-4'!F34,"")</f>
        <v/>
      </c>
      <c r="E49" s="23" t="str">
        <f>IF('E. Threshold-Beneficial Imp-4'!G34&lt;&gt;"",'E. Threshold-Beneficial Imp-4'!G34,"")</f>
        <v/>
      </c>
      <c r="F49" s="23" t="b">
        <f>IF('E. Threshold-Beneficial Imp-4'!H34&lt;&gt;"",'E. Threshold-Beneficial Imp-4'!H34,"")</f>
        <v>0</v>
      </c>
      <c r="G49" s="11" t="str">
        <f t="shared" ref="G49:G51" si="11">IF(ISERR(B49),"See Proposed Use tab.","")</f>
        <v/>
      </c>
    </row>
    <row r="50" spans="1:7" x14ac:dyDescent="0.3">
      <c r="A50" s="48" t="str">
        <f>IF('E. Threshold-Beneficial Imp-4'!A23&lt;&gt;"","Subtask","")</f>
        <v/>
      </c>
      <c r="B50" s="47" t="str">
        <f t="shared" si="10"/>
        <v/>
      </c>
      <c r="C50" s="51" t="str">
        <f>IF('E. Threshold-Beneficial Imp-4'!C23&lt;&gt;"",'E. Threshold-Beneficial Imp-4'!C23,"")</f>
        <v/>
      </c>
      <c r="D50" s="23" t="str">
        <f>IF('E. Threshold-Beneficial Imp-4'!F35&lt;&gt;"",'E. Threshold-Beneficial Imp-4'!F35,"")</f>
        <v/>
      </c>
      <c r="E50" s="23" t="str">
        <f>IF('E. Threshold-Beneficial Imp-4'!G35&lt;&gt;"",'E. Threshold-Beneficial Imp-4'!G35,"")</f>
        <v/>
      </c>
      <c r="F50" s="23" t="b">
        <f>IF('E. Threshold-Beneficial Imp-4'!H35&lt;&gt;"",'E. Threshold-Beneficial Imp-4'!H35,"")</f>
        <v>0</v>
      </c>
      <c r="G50" s="11" t="str">
        <f t="shared" si="11"/>
        <v/>
      </c>
    </row>
    <row r="51" spans="1:7" x14ac:dyDescent="0.3">
      <c r="A51" s="48" t="str">
        <f>IF('E. Threshold-Beneficial Imp-4'!A24&lt;&gt;"","Subtask","")</f>
        <v/>
      </c>
      <c r="B51" s="47" t="str">
        <f t="shared" si="10"/>
        <v/>
      </c>
      <c r="C51" s="51" t="str">
        <f>IF('E. Threshold-Beneficial Imp-4'!C24&lt;&gt;"",'E. Threshold-Beneficial Imp-4'!C24,"")</f>
        <v/>
      </c>
      <c r="D51" s="23" t="str">
        <f>IF('E. Threshold-Beneficial Imp-4'!F36&lt;&gt;"",'E. Threshold-Beneficial Imp-4'!F36,"")</f>
        <v/>
      </c>
      <c r="E51" s="23" t="str">
        <f>IF('E. Threshold-Beneficial Imp-4'!G36&lt;&gt;"",'E. Threshold-Beneficial Imp-4'!G36,"")</f>
        <v/>
      </c>
      <c r="F51" s="23" t="b">
        <f>IF('E. Threshold-Beneficial Imp-4'!H36&lt;&gt;"",'E. Threshold-Beneficial Imp-4'!H36,"")</f>
        <v>0</v>
      </c>
      <c r="G51" s="11" t="str">
        <f t="shared" si="11"/>
        <v/>
      </c>
    </row>
    <row r="52" spans="1:7" x14ac:dyDescent="0.3">
      <c r="A52" s="59" t="s">
        <v>51</v>
      </c>
      <c r="B52" s="61">
        <v>5</v>
      </c>
      <c r="C52" s="57" t="str">
        <f>IF('E. Threshold-Beneficial Imp-5'!C15&lt;&gt;"",'E. Threshold-Beneficial Imp-5'!C15,"")</f>
        <v/>
      </c>
      <c r="D52" s="58">
        <f>IF($F52="(Incomplete)",0,'E. Threshold-Beneficial Imp-5'!F27)</f>
        <v>0</v>
      </c>
      <c r="E52" s="58">
        <f>IF($F52="(Incomplete)",0,'E. Threshold-Beneficial Imp-5'!G27)</f>
        <v>0</v>
      </c>
      <c r="F52" s="18">
        <f>IF('E. Threshold-Beneficial Imp-5'!H27&lt;&gt;"",'E. Threshold-Beneficial Imp-5'!H27,"")</f>
        <v>0</v>
      </c>
      <c r="G52" s="11" t="str">
        <f>IF(F52="(Incomplete)","See Proposed Use tab.",IF(ISERR(B52),"See Proposed Use tab.",""))</f>
        <v/>
      </c>
    </row>
    <row r="53" spans="1:7" x14ac:dyDescent="0.3">
      <c r="A53" s="48" t="str">
        <f>IF('E. Threshold-Beneficial Imp-5'!A16&lt;&gt;"","Subtask","")</f>
        <v/>
      </c>
      <c r="B53" s="47" t="str">
        <f>IF(A53="Subtask",B52+0.1&amp;"","")</f>
        <v/>
      </c>
      <c r="C53" s="51" t="str">
        <f>IF('E. Threshold-Beneficial Imp-5'!C16&lt;&gt;"",'E. Threshold-Beneficial Imp-5'!C16,"")</f>
        <v/>
      </c>
      <c r="D53" s="23" t="str">
        <f>IF('E. Threshold-Beneficial Imp-5'!F28&lt;&gt;"",'E. Threshold-Beneficial Imp-5'!F28,"")</f>
        <v/>
      </c>
      <c r="E53" s="23" t="str">
        <f>IF('E. Threshold-Beneficial Imp-5'!G28&lt;&gt;"",'E. Threshold-Beneficial Imp-5'!G28,"")</f>
        <v/>
      </c>
      <c r="F53" s="23" t="b">
        <f>IF('E. Threshold-Beneficial Imp-5'!H28&lt;&gt;"",'E. Threshold-Beneficial Imp-5'!H28,"")</f>
        <v>0</v>
      </c>
      <c r="G53" s="11" t="str">
        <f t="shared" ref="G53:G57" si="12">IF(ISERR(B53),"See Proposed Use tab.","")</f>
        <v/>
      </c>
    </row>
    <row r="54" spans="1:7" x14ac:dyDescent="0.3">
      <c r="A54" s="48" t="str">
        <f>IF('E. Threshold-Beneficial Imp-5'!A17&lt;&gt;"","Subtask","")</f>
        <v/>
      </c>
      <c r="B54" s="47" t="str">
        <f t="shared" ref="B54:B61" si="13">IF(A54="Subtask",B53+0.1&amp;"","")</f>
        <v/>
      </c>
      <c r="C54" s="51" t="str">
        <f>IF('E. Threshold-Beneficial Imp-5'!C17&lt;&gt;"",'E. Threshold-Beneficial Imp-5'!C17,"")</f>
        <v/>
      </c>
      <c r="D54" s="23" t="str">
        <f>IF('E. Threshold-Beneficial Imp-5'!F29&lt;&gt;"",'E. Threshold-Beneficial Imp-5'!F29,"")</f>
        <v/>
      </c>
      <c r="E54" s="23" t="str">
        <f>IF('E. Threshold-Beneficial Imp-5'!G29&lt;&gt;"",'E. Threshold-Beneficial Imp-5'!G29,"")</f>
        <v/>
      </c>
      <c r="F54" s="23" t="b">
        <f>IF('E. Threshold-Beneficial Imp-5'!H29&lt;&gt;"",'E. Threshold-Beneficial Imp-5'!H29,"")</f>
        <v>0</v>
      </c>
      <c r="G54" s="11" t="str">
        <f t="shared" si="12"/>
        <v/>
      </c>
    </row>
    <row r="55" spans="1:7" x14ac:dyDescent="0.3">
      <c r="A55" s="48" t="str">
        <f>IF('E. Threshold-Beneficial Imp-5'!A18&lt;&gt;"","Subtask","")</f>
        <v/>
      </c>
      <c r="B55" s="47" t="str">
        <f t="shared" si="13"/>
        <v/>
      </c>
      <c r="C55" s="51" t="str">
        <f>IF('E. Threshold-Beneficial Imp-5'!C18&lt;&gt;"",'E. Threshold-Beneficial Imp-5'!C18,"")</f>
        <v/>
      </c>
      <c r="D55" s="23" t="str">
        <f>IF('E. Threshold-Beneficial Imp-5'!F30&lt;&gt;"",'E. Threshold-Beneficial Imp-5'!F30,"")</f>
        <v/>
      </c>
      <c r="E55" s="23" t="str">
        <f>IF('E. Threshold-Beneficial Imp-5'!G30&lt;&gt;"",'E. Threshold-Beneficial Imp-5'!G30,"")</f>
        <v/>
      </c>
      <c r="F55" s="23" t="b">
        <f>IF('E. Threshold-Beneficial Imp-5'!H30&lt;&gt;"",'E. Threshold-Beneficial Imp-5'!H30,"")</f>
        <v>0</v>
      </c>
      <c r="G55" s="11" t="str">
        <f t="shared" si="12"/>
        <v/>
      </c>
    </row>
    <row r="56" spans="1:7" x14ac:dyDescent="0.3">
      <c r="A56" s="48" t="str">
        <f>IF('E. Threshold-Beneficial Imp-5'!A19&lt;&gt;"","Subtask","")</f>
        <v/>
      </c>
      <c r="B56" s="47" t="str">
        <f t="shared" si="13"/>
        <v/>
      </c>
      <c r="C56" s="51" t="str">
        <f>IF('E. Threshold-Beneficial Imp-5'!C19&lt;&gt;"",'E. Threshold-Beneficial Imp-5'!C19,"")</f>
        <v/>
      </c>
      <c r="D56" s="23" t="str">
        <f>IF('E. Threshold-Beneficial Imp-5'!F31&lt;&gt;"",'E. Threshold-Beneficial Imp-5'!F31,"")</f>
        <v/>
      </c>
      <c r="E56" s="23" t="str">
        <f>IF('E. Threshold-Beneficial Imp-5'!G31&lt;&gt;"",'E. Threshold-Beneficial Imp-5'!G31,"")</f>
        <v/>
      </c>
      <c r="F56" s="23" t="b">
        <f>IF('E. Threshold-Beneficial Imp-5'!H31&lt;&gt;"",'E. Threshold-Beneficial Imp-5'!H31,"")</f>
        <v>0</v>
      </c>
      <c r="G56" s="11" t="str">
        <f t="shared" si="12"/>
        <v/>
      </c>
    </row>
    <row r="57" spans="1:7" x14ac:dyDescent="0.3">
      <c r="A57" s="48" t="str">
        <f>IF('E. Threshold-Beneficial Imp-5'!A20&lt;&gt;"","Subtask","")</f>
        <v/>
      </c>
      <c r="B57" s="47" t="str">
        <f t="shared" si="13"/>
        <v/>
      </c>
      <c r="C57" s="51" t="str">
        <f>IF('E. Threshold-Beneficial Imp-5'!C20&lt;&gt;"",'E. Threshold-Beneficial Imp-5'!C20,"")</f>
        <v/>
      </c>
      <c r="D57" s="23" t="str">
        <f>IF('E. Threshold-Beneficial Imp-5'!F32&lt;&gt;"",'E. Threshold-Beneficial Imp-5'!F32,"")</f>
        <v/>
      </c>
      <c r="E57" s="23" t="str">
        <f>IF('E. Threshold-Beneficial Imp-5'!G32&lt;&gt;"",'E. Threshold-Beneficial Imp-5'!G32,"")</f>
        <v/>
      </c>
      <c r="F57" s="23" t="b">
        <f>IF('E. Threshold-Beneficial Imp-5'!H32&lt;&gt;"",'E. Threshold-Beneficial Imp-5'!H32,"")</f>
        <v>0</v>
      </c>
      <c r="G57" s="11" t="str">
        <f t="shared" si="12"/>
        <v/>
      </c>
    </row>
    <row r="58" spans="1:7" x14ac:dyDescent="0.3">
      <c r="A58" s="48" t="str">
        <f>IF('E. Threshold-Beneficial Imp-5'!A21&lt;&gt;"","Subtask","")</f>
        <v/>
      </c>
      <c r="B58" s="47" t="str">
        <f t="shared" si="13"/>
        <v/>
      </c>
      <c r="C58" s="51" t="str">
        <f>IF('E. Threshold-Beneficial Imp-5'!C21&lt;&gt;"",'E. Threshold-Beneficial Imp-5'!C21,"")</f>
        <v/>
      </c>
      <c r="D58" s="23" t="str">
        <f>IF('E. Threshold-Beneficial Imp-5'!F33&lt;&gt;"",'E. Threshold-Beneficial Imp-5'!F33,"")</f>
        <v/>
      </c>
      <c r="E58" s="23" t="str">
        <f>IF('E. Threshold-Beneficial Imp-5'!G33&lt;&gt;"",'E. Threshold-Beneficial Imp-5'!G33,"")</f>
        <v/>
      </c>
      <c r="F58" s="23" t="b">
        <f>IF('E. Threshold-Beneficial Imp-5'!H33&lt;&gt;"",'E. Threshold-Beneficial Imp-5'!H33,"")</f>
        <v>0</v>
      </c>
      <c r="G58" s="11" t="str">
        <f>IF(ISERR(B58),"See Proposed Use tab.","")</f>
        <v/>
      </c>
    </row>
    <row r="59" spans="1:7" x14ac:dyDescent="0.3">
      <c r="A59" s="48" t="str">
        <f>IF('E. Threshold-Beneficial Imp-5'!A22&lt;&gt;"","Subtask","")</f>
        <v/>
      </c>
      <c r="B59" s="47" t="str">
        <f t="shared" si="13"/>
        <v/>
      </c>
      <c r="C59" s="51" t="str">
        <f>IF('E. Threshold-Beneficial Imp-5'!C22&lt;&gt;"",'E. Threshold-Beneficial Imp-5'!C22,"")</f>
        <v/>
      </c>
      <c r="D59" s="23" t="str">
        <f>IF('E. Threshold-Beneficial Imp-5'!F34&lt;&gt;"",'E. Threshold-Beneficial Imp-5'!F34,"")</f>
        <v/>
      </c>
      <c r="E59" s="23" t="str">
        <f>IF('E. Threshold-Beneficial Imp-5'!G34&lt;&gt;"",'E. Threshold-Beneficial Imp-5'!G34,"")</f>
        <v/>
      </c>
      <c r="F59" s="23" t="b">
        <f>IF('E. Threshold-Beneficial Imp-5'!H34&lt;&gt;"",'E. Threshold-Beneficial Imp-5'!H34,"")</f>
        <v>0</v>
      </c>
      <c r="G59" s="11" t="str">
        <f t="shared" ref="G59:G61" si="14">IF(ISERR(B59),"See Proposed Use tab.","")</f>
        <v/>
      </c>
    </row>
    <row r="60" spans="1:7" x14ac:dyDescent="0.3">
      <c r="A60" s="48" t="str">
        <f>IF('E. Threshold-Beneficial Imp-5'!A23&lt;&gt;"","Subtask","")</f>
        <v/>
      </c>
      <c r="B60" s="47" t="str">
        <f t="shared" si="13"/>
        <v/>
      </c>
      <c r="C60" s="51" t="str">
        <f>IF('E. Threshold-Beneficial Imp-5'!C23&lt;&gt;"",'E. Threshold-Beneficial Imp-5'!C23,"")</f>
        <v/>
      </c>
      <c r="D60" s="23" t="str">
        <f>IF('E. Threshold-Beneficial Imp-5'!F35&lt;&gt;"",'E. Threshold-Beneficial Imp-5'!F35,"")</f>
        <v/>
      </c>
      <c r="E60" s="23" t="str">
        <f>IF('E. Threshold-Beneficial Imp-5'!G35&lt;&gt;"",'E. Threshold-Beneficial Imp-5'!G35,"")</f>
        <v/>
      </c>
      <c r="F60" s="23" t="b">
        <f>IF('E. Threshold-Beneficial Imp-5'!H35&lt;&gt;"",'E. Threshold-Beneficial Imp-5'!H35,"")</f>
        <v>0</v>
      </c>
      <c r="G60" s="11" t="str">
        <f t="shared" si="14"/>
        <v/>
      </c>
    </row>
    <row r="61" spans="1:7" x14ac:dyDescent="0.3">
      <c r="A61" s="48" t="str">
        <f>IF('E. Threshold-Beneficial Imp-5'!A24&lt;&gt;"","Subtask","")</f>
        <v/>
      </c>
      <c r="B61" s="47" t="str">
        <f t="shared" si="13"/>
        <v/>
      </c>
      <c r="C61" s="51" t="str">
        <f>IF('E. Threshold-Beneficial Imp-5'!C24&lt;&gt;"",'E. Threshold-Beneficial Imp-5'!C24,"")</f>
        <v/>
      </c>
      <c r="D61" s="23" t="str">
        <f>IF('E. Threshold-Beneficial Imp-5'!F36&lt;&gt;"",'E. Threshold-Beneficial Imp-5'!F36,"")</f>
        <v/>
      </c>
      <c r="E61" s="23" t="str">
        <f>IF('E. Threshold-Beneficial Imp-5'!G36&lt;&gt;"",'E. Threshold-Beneficial Imp-5'!G36,"")</f>
        <v/>
      </c>
      <c r="F61" s="23" t="b">
        <f>IF('E. Threshold-Beneficial Imp-5'!H36&lt;&gt;"",'E. Threshold-Beneficial Imp-5'!H36,"")</f>
        <v>0</v>
      </c>
      <c r="G61" s="11" t="str">
        <f t="shared" si="14"/>
        <v/>
      </c>
    </row>
  </sheetData>
  <sheetProtection algorithmName="SHA-512" hashValue="u2bP3iu1OATiS77M9QI9gLN/7so0EJsQs1iEYlRSTSeyiBS3TXfy7kv3qBF6Kb+Qa3mDYOKPUPoE7duJKK6nOQ==" saltValue="5aNiwYc+xbIDlWAcoyVYCw==" spinCount="100000" sheet="1" objects="1" scenarios="1"/>
  <mergeCells count="5">
    <mergeCell ref="A1:G1"/>
    <mergeCell ref="A2:G2"/>
    <mergeCell ref="A3:G3"/>
    <mergeCell ref="A4:G4"/>
    <mergeCell ref="A6:G6"/>
  </mergeCells>
  <conditionalFormatting sqref="B13:F21">
    <cfRule type="expression" dxfId="468" priority="187">
      <formula>$A13=""</formula>
    </cfRule>
  </conditionalFormatting>
  <conditionalFormatting sqref="D9:F9 D22:E22 D32:E32 A12:F21">
    <cfRule type="expression" dxfId="467" priority="185">
      <formula>$A9="Proposed Use"</formula>
    </cfRule>
    <cfRule type="expression" dxfId="466" priority="186">
      <formula>$A9&lt;&gt;""</formula>
    </cfRule>
  </conditionalFormatting>
  <conditionalFormatting sqref="C22">
    <cfRule type="expression" dxfId="465" priority="183">
      <formula>$A22="Proposed Use"</formula>
    </cfRule>
    <cfRule type="expression" dxfId="464" priority="184">
      <formula>$A22&lt;&gt;""</formula>
    </cfRule>
  </conditionalFormatting>
  <conditionalFormatting sqref="C32">
    <cfRule type="expression" dxfId="463" priority="181">
      <formula>$A32="Proposed Use"</formula>
    </cfRule>
    <cfRule type="expression" dxfId="462" priority="182">
      <formula>$A32&lt;&gt;""</formula>
    </cfRule>
  </conditionalFormatting>
  <conditionalFormatting sqref="C42">
    <cfRule type="expression" dxfId="461" priority="179">
      <formula>$A42="Proposed Use"</formula>
    </cfRule>
    <cfRule type="expression" dxfId="460" priority="180">
      <formula>$A42&lt;&gt;""</formula>
    </cfRule>
  </conditionalFormatting>
  <conditionalFormatting sqref="C52">
    <cfRule type="expression" dxfId="459" priority="177">
      <formula>$A52="Proposed Use"</formula>
    </cfRule>
    <cfRule type="expression" dxfId="458" priority="178">
      <formula>$A52&lt;&gt;""</formula>
    </cfRule>
  </conditionalFormatting>
  <conditionalFormatting sqref="D42">
    <cfRule type="expression" dxfId="457" priority="175">
      <formula>$A42="Proposed Use"</formula>
    </cfRule>
    <cfRule type="expression" dxfId="456" priority="176">
      <formula>$A42&lt;&gt;""</formula>
    </cfRule>
  </conditionalFormatting>
  <conditionalFormatting sqref="D52">
    <cfRule type="expression" dxfId="455" priority="173">
      <formula>$A52="Proposed Use"</formula>
    </cfRule>
    <cfRule type="expression" dxfId="454" priority="174">
      <formula>$A52&lt;&gt;""</formula>
    </cfRule>
  </conditionalFormatting>
  <conditionalFormatting sqref="F22">
    <cfRule type="expression" dxfId="453" priority="171">
      <formula>$A22="Proposed Use"</formula>
    </cfRule>
    <cfRule type="expression" dxfId="452" priority="172">
      <formula>$A22&lt;&gt;""</formula>
    </cfRule>
  </conditionalFormatting>
  <conditionalFormatting sqref="F32">
    <cfRule type="expression" dxfId="451" priority="169">
      <formula>$A32="Proposed Use"</formula>
    </cfRule>
    <cfRule type="expression" dxfId="450" priority="170">
      <formula>$A32&lt;&gt;""</formula>
    </cfRule>
  </conditionalFormatting>
  <conditionalFormatting sqref="E42">
    <cfRule type="expression" dxfId="449" priority="167">
      <formula>$A42="Proposed Use"</formula>
    </cfRule>
    <cfRule type="expression" dxfId="448" priority="168">
      <formula>$A42&lt;&gt;""</formula>
    </cfRule>
  </conditionalFormatting>
  <conditionalFormatting sqref="F42">
    <cfRule type="expression" dxfId="447" priority="165">
      <formula>$A42="Proposed Use"</formula>
    </cfRule>
    <cfRule type="expression" dxfId="446" priority="166">
      <formula>$A42&lt;&gt;""</formula>
    </cfRule>
  </conditionalFormatting>
  <conditionalFormatting sqref="E52">
    <cfRule type="expression" dxfId="445" priority="163">
      <formula>$A52="Proposed Use"</formula>
    </cfRule>
    <cfRule type="expression" dxfId="444" priority="164">
      <formula>$A52&lt;&gt;""</formula>
    </cfRule>
  </conditionalFormatting>
  <conditionalFormatting sqref="F52">
    <cfRule type="expression" dxfId="443" priority="161">
      <formula>$A52="Proposed Use"</formula>
    </cfRule>
    <cfRule type="expression" dxfId="442" priority="162">
      <formula>$A52&lt;&gt;""</formula>
    </cfRule>
  </conditionalFormatting>
  <conditionalFormatting sqref="A23:A31">
    <cfRule type="expression" dxfId="441" priority="159">
      <formula>$A23="Proposed Use"</formula>
    </cfRule>
    <cfRule type="expression" dxfId="440" priority="160">
      <formula>$A23&lt;&gt;""</formula>
    </cfRule>
  </conditionalFormatting>
  <conditionalFormatting sqref="B23:B31">
    <cfRule type="expression" dxfId="439" priority="158">
      <formula>$A23=""</formula>
    </cfRule>
  </conditionalFormatting>
  <conditionalFormatting sqref="B23:B31">
    <cfRule type="expression" dxfId="438" priority="156">
      <formula>$A23="Proposed Use"</formula>
    </cfRule>
    <cfRule type="expression" dxfId="437" priority="157">
      <formula>$A23&lt;&gt;""</formula>
    </cfRule>
  </conditionalFormatting>
  <conditionalFormatting sqref="C23:C31">
    <cfRule type="expression" dxfId="436" priority="155">
      <formula>$A23=""</formula>
    </cfRule>
  </conditionalFormatting>
  <conditionalFormatting sqref="C23:C31">
    <cfRule type="expression" dxfId="435" priority="153">
      <formula>$A23="Proposed Use"</formula>
    </cfRule>
    <cfRule type="expression" dxfId="434" priority="154">
      <formula>$A23&lt;&gt;""</formula>
    </cfRule>
  </conditionalFormatting>
  <conditionalFormatting sqref="D23:D28">
    <cfRule type="expression" dxfId="433" priority="152">
      <formula>$A23=""</formula>
    </cfRule>
  </conditionalFormatting>
  <conditionalFormatting sqref="D23:D28">
    <cfRule type="expression" dxfId="432" priority="150">
      <formula>$A23="Proposed Use"</formula>
    </cfRule>
    <cfRule type="expression" dxfId="431" priority="151">
      <formula>$A23&lt;&gt;""</formula>
    </cfRule>
  </conditionalFormatting>
  <conditionalFormatting sqref="E23:E28">
    <cfRule type="expression" dxfId="430" priority="149">
      <formula>$A23=""</formula>
    </cfRule>
  </conditionalFormatting>
  <conditionalFormatting sqref="E23:E28">
    <cfRule type="expression" dxfId="429" priority="147">
      <formula>$A23="Proposed Use"</formula>
    </cfRule>
    <cfRule type="expression" dxfId="428" priority="148">
      <formula>$A23&lt;&gt;""</formula>
    </cfRule>
  </conditionalFormatting>
  <conditionalFormatting sqref="F23:F28">
    <cfRule type="expression" dxfId="427" priority="146">
      <formula>$A23=""</formula>
    </cfRule>
  </conditionalFormatting>
  <conditionalFormatting sqref="F23:F28">
    <cfRule type="expression" dxfId="426" priority="144">
      <formula>$A23="Proposed Use"</formula>
    </cfRule>
    <cfRule type="expression" dxfId="425" priority="145">
      <formula>$A23&lt;&gt;""</formula>
    </cfRule>
  </conditionalFormatting>
  <conditionalFormatting sqref="A33:A41">
    <cfRule type="expression" dxfId="424" priority="142">
      <formula>$A33="Proposed Use"</formula>
    </cfRule>
    <cfRule type="expression" dxfId="423" priority="143">
      <formula>$A33&lt;&gt;""</formula>
    </cfRule>
  </conditionalFormatting>
  <conditionalFormatting sqref="B33:B41">
    <cfRule type="expression" dxfId="422" priority="141">
      <formula>$A33=""</formula>
    </cfRule>
  </conditionalFormatting>
  <conditionalFormatting sqref="B33:B41">
    <cfRule type="expression" dxfId="421" priority="139">
      <formula>$A33="Proposed Use"</formula>
    </cfRule>
    <cfRule type="expression" dxfId="420" priority="140">
      <formula>$A33&lt;&gt;""</formula>
    </cfRule>
  </conditionalFormatting>
  <conditionalFormatting sqref="C33:C41">
    <cfRule type="expression" dxfId="419" priority="138">
      <formula>$A33=""</formula>
    </cfRule>
  </conditionalFormatting>
  <conditionalFormatting sqref="C33:C41">
    <cfRule type="expression" dxfId="418" priority="136">
      <formula>$A33="Proposed Use"</formula>
    </cfRule>
    <cfRule type="expression" dxfId="417" priority="137">
      <formula>$A33&lt;&gt;""</formula>
    </cfRule>
  </conditionalFormatting>
  <conditionalFormatting sqref="D33:D38">
    <cfRule type="expression" dxfId="416" priority="135">
      <formula>$A33=""</formula>
    </cfRule>
  </conditionalFormatting>
  <conditionalFormatting sqref="D33:D38">
    <cfRule type="expression" dxfId="415" priority="133">
      <formula>$A33="Proposed Use"</formula>
    </cfRule>
    <cfRule type="expression" dxfId="414" priority="134">
      <formula>$A33&lt;&gt;""</formula>
    </cfRule>
  </conditionalFormatting>
  <conditionalFormatting sqref="E33:E38">
    <cfRule type="expression" dxfId="413" priority="132">
      <formula>$A33=""</formula>
    </cfRule>
  </conditionalFormatting>
  <conditionalFormatting sqref="E33:E38">
    <cfRule type="expression" dxfId="412" priority="130">
      <formula>$A33="Proposed Use"</formula>
    </cfRule>
    <cfRule type="expression" dxfId="411" priority="131">
      <formula>$A33&lt;&gt;""</formula>
    </cfRule>
  </conditionalFormatting>
  <conditionalFormatting sqref="F33:F38">
    <cfRule type="expression" dxfId="410" priority="129">
      <formula>$A33=""</formula>
    </cfRule>
  </conditionalFormatting>
  <conditionalFormatting sqref="F33:F38">
    <cfRule type="expression" dxfId="409" priority="127">
      <formula>$A33="Proposed Use"</formula>
    </cfRule>
    <cfRule type="expression" dxfId="408" priority="128">
      <formula>$A33&lt;&gt;""</formula>
    </cfRule>
  </conditionalFormatting>
  <conditionalFormatting sqref="A43:A51">
    <cfRule type="expression" dxfId="407" priority="125">
      <formula>$A43="Proposed Use"</formula>
    </cfRule>
    <cfRule type="expression" dxfId="406" priority="126">
      <formula>$A43&lt;&gt;""</formula>
    </cfRule>
  </conditionalFormatting>
  <conditionalFormatting sqref="B43:B51">
    <cfRule type="expression" dxfId="405" priority="124">
      <formula>$A43=""</formula>
    </cfRule>
  </conditionalFormatting>
  <conditionalFormatting sqref="B43:B51">
    <cfRule type="expression" dxfId="404" priority="122">
      <formula>$A43="Proposed Use"</formula>
    </cfRule>
    <cfRule type="expression" dxfId="403" priority="123">
      <formula>$A43&lt;&gt;""</formula>
    </cfRule>
  </conditionalFormatting>
  <conditionalFormatting sqref="C43:C51">
    <cfRule type="expression" dxfId="402" priority="121">
      <formula>$A43=""</formula>
    </cfRule>
  </conditionalFormatting>
  <conditionalFormatting sqref="C43:C51">
    <cfRule type="expression" dxfId="401" priority="119">
      <formula>$A43="Proposed Use"</formula>
    </cfRule>
    <cfRule type="expression" dxfId="400" priority="120">
      <formula>$A43&lt;&gt;""</formula>
    </cfRule>
  </conditionalFormatting>
  <conditionalFormatting sqref="D43:D48">
    <cfRule type="expression" dxfId="399" priority="118">
      <formula>$A43=""</formula>
    </cfRule>
  </conditionalFormatting>
  <conditionalFormatting sqref="D43:D48">
    <cfRule type="expression" dxfId="398" priority="116">
      <formula>$A43="Proposed Use"</formula>
    </cfRule>
    <cfRule type="expression" dxfId="397" priority="117">
      <formula>$A43&lt;&gt;""</formula>
    </cfRule>
  </conditionalFormatting>
  <conditionalFormatting sqref="E43:E48">
    <cfRule type="expression" dxfId="396" priority="115">
      <formula>$A43=""</formula>
    </cfRule>
  </conditionalFormatting>
  <conditionalFormatting sqref="E43:E48">
    <cfRule type="expression" dxfId="395" priority="113">
      <formula>$A43="Proposed Use"</formula>
    </cfRule>
    <cfRule type="expression" dxfId="394" priority="114">
      <formula>$A43&lt;&gt;""</formula>
    </cfRule>
  </conditionalFormatting>
  <conditionalFormatting sqref="F43:F48">
    <cfRule type="expression" dxfId="393" priority="112">
      <formula>$A43=""</formula>
    </cfRule>
  </conditionalFormatting>
  <conditionalFormatting sqref="F43:F48">
    <cfRule type="expression" dxfId="392" priority="110">
      <formula>$A43="Proposed Use"</formula>
    </cfRule>
    <cfRule type="expression" dxfId="391" priority="111">
      <formula>$A43&lt;&gt;""</formula>
    </cfRule>
  </conditionalFormatting>
  <conditionalFormatting sqref="A53:A61">
    <cfRule type="expression" dxfId="390" priority="108">
      <formula>$A53="Proposed Use"</formula>
    </cfRule>
    <cfRule type="expression" dxfId="389" priority="109">
      <formula>$A53&lt;&gt;""</formula>
    </cfRule>
  </conditionalFormatting>
  <conditionalFormatting sqref="B53:B61">
    <cfRule type="expression" dxfId="388" priority="107">
      <formula>$A53=""</formula>
    </cfRule>
  </conditionalFormatting>
  <conditionalFormatting sqref="B53:B61">
    <cfRule type="expression" dxfId="387" priority="105">
      <formula>$A53="Proposed Use"</formula>
    </cfRule>
    <cfRule type="expression" dxfId="386" priority="106">
      <formula>$A53&lt;&gt;""</formula>
    </cfRule>
  </conditionalFormatting>
  <conditionalFormatting sqref="C53:C61">
    <cfRule type="expression" dxfId="385" priority="104">
      <formula>$A53=""</formula>
    </cfRule>
  </conditionalFormatting>
  <conditionalFormatting sqref="C53:C61">
    <cfRule type="expression" dxfId="384" priority="102">
      <formula>$A53="Proposed Use"</formula>
    </cfRule>
    <cfRule type="expression" dxfId="383" priority="103">
      <formula>$A53&lt;&gt;""</formula>
    </cfRule>
  </conditionalFormatting>
  <conditionalFormatting sqref="D53:D58">
    <cfRule type="expression" dxfId="382" priority="101">
      <formula>$A53=""</formula>
    </cfRule>
  </conditionalFormatting>
  <conditionalFormatting sqref="D53:D58">
    <cfRule type="expression" dxfId="381" priority="99">
      <formula>$A53="Proposed Use"</formula>
    </cfRule>
    <cfRule type="expression" dxfId="380" priority="100">
      <formula>$A53&lt;&gt;""</formula>
    </cfRule>
  </conditionalFormatting>
  <conditionalFormatting sqref="E53:E58">
    <cfRule type="expression" dxfId="379" priority="98">
      <formula>$A53=""</formula>
    </cfRule>
  </conditionalFormatting>
  <conditionalFormatting sqref="E53:E58">
    <cfRule type="expression" dxfId="378" priority="96">
      <formula>$A53="Proposed Use"</formula>
    </cfRule>
    <cfRule type="expression" dxfId="377" priority="97">
      <formula>$A53&lt;&gt;""</formula>
    </cfRule>
  </conditionalFormatting>
  <conditionalFormatting sqref="F53:F58">
    <cfRule type="expression" dxfId="376" priority="95">
      <formula>$A53=""</formula>
    </cfRule>
  </conditionalFormatting>
  <conditionalFormatting sqref="F53:F58">
    <cfRule type="expression" dxfId="375" priority="93">
      <formula>$A53="Proposed Use"</formula>
    </cfRule>
    <cfRule type="expression" dxfId="374" priority="94">
      <formula>$A53&lt;&gt;""</formula>
    </cfRule>
  </conditionalFormatting>
  <conditionalFormatting sqref="G9">
    <cfRule type="expression" dxfId="373" priority="92">
      <formula>$G9&lt;&gt;""</formula>
    </cfRule>
  </conditionalFormatting>
  <conditionalFormatting sqref="G12:G61">
    <cfRule type="expression" dxfId="372" priority="91">
      <formula>$G12&lt;&gt;""</formula>
    </cfRule>
  </conditionalFormatting>
  <conditionalFormatting sqref="D29:D31">
    <cfRule type="expression" dxfId="371" priority="90">
      <formula>$A29=""</formula>
    </cfRule>
  </conditionalFormatting>
  <conditionalFormatting sqref="D29:D31">
    <cfRule type="expression" dxfId="370" priority="88">
      <formula>$A29="Proposed Use"</formula>
    </cfRule>
    <cfRule type="expression" dxfId="369" priority="89">
      <formula>$A29&lt;&gt;""</formula>
    </cfRule>
  </conditionalFormatting>
  <conditionalFormatting sqref="E29:E31">
    <cfRule type="expression" dxfId="368" priority="87">
      <formula>$A29=""</formula>
    </cfRule>
  </conditionalFormatting>
  <conditionalFormatting sqref="E29:E31">
    <cfRule type="expression" dxfId="367" priority="85">
      <formula>$A29="Proposed Use"</formula>
    </cfRule>
    <cfRule type="expression" dxfId="366" priority="86">
      <formula>$A29&lt;&gt;""</formula>
    </cfRule>
  </conditionalFormatting>
  <conditionalFormatting sqref="F29:F31">
    <cfRule type="expression" dxfId="365" priority="84">
      <formula>$A29=""</formula>
    </cfRule>
  </conditionalFormatting>
  <conditionalFormatting sqref="F29:F31">
    <cfRule type="expression" dxfId="364" priority="82">
      <formula>$A29="Proposed Use"</formula>
    </cfRule>
    <cfRule type="expression" dxfId="363" priority="83">
      <formula>$A29&lt;&gt;""</formula>
    </cfRule>
  </conditionalFormatting>
  <conditionalFormatting sqref="D39">
    <cfRule type="expression" dxfId="362" priority="81">
      <formula>$A39=""</formula>
    </cfRule>
  </conditionalFormatting>
  <conditionalFormatting sqref="D39">
    <cfRule type="expression" dxfId="361" priority="79">
      <formula>$A39="Proposed Use"</formula>
    </cfRule>
    <cfRule type="expression" dxfId="360" priority="80">
      <formula>$A39&lt;&gt;""</formula>
    </cfRule>
  </conditionalFormatting>
  <conditionalFormatting sqref="E39">
    <cfRule type="expression" dxfId="359" priority="78">
      <formula>$A39=""</formula>
    </cfRule>
  </conditionalFormatting>
  <conditionalFormatting sqref="E39">
    <cfRule type="expression" dxfId="358" priority="76">
      <formula>$A39="Proposed Use"</formula>
    </cfRule>
    <cfRule type="expression" dxfId="357" priority="77">
      <formula>$A39&lt;&gt;""</formula>
    </cfRule>
  </conditionalFormatting>
  <conditionalFormatting sqref="F39">
    <cfRule type="expression" dxfId="356" priority="75">
      <formula>$A39=""</formula>
    </cfRule>
  </conditionalFormatting>
  <conditionalFormatting sqref="F39">
    <cfRule type="expression" dxfId="355" priority="73">
      <formula>$A39="Proposed Use"</formula>
    </cfRule>
    <cfRule type="expression" dxfId="354" priority="74">
      <formula>$A39&lt;&gt;""</formula>
    </cfRule>
  </conditionalFormatting>
  <conditionalFormatting sqref="D40">
    <cfRule type="expression" dxfId="353" priority="72">
      <formula>$A40=""</formula>
    </cfRule>
  </conditionalFormatting>
  <conditionalFormatting sqref="D40">
    <cfRule type="expression" dxfId="352" priority="70">
      <formula>$A40="Proposed Use"</formula>
    </cfRule>
    <cfRule type="expression" dxfId="351" priority="71">
      <formula>$A40&lt;&gt;""</formula>
    </cfRule>
  </conditionalFormatting>
  <conditionalFormatting sqref="E40">
    <cfRule type="expression" dxfId="350" priority="69">
      <formula>$A40=""</formula>
    </cfRule>
  </conditionalFormatting>
  <conditionalFormatting sqref="E40">
    <cfRule type="expression" dxfId="349" priority="67">
      <formula>$A40="Proposed Use"</formula>
    </cfRule>
    <cfRule type="expression" dxfId="348" priority="68">
      <formula>$A40&lt;&gt;""</formula>
    </cfRule>
  </conditionalFormatting>
  <conditionalFormatting sqref="F40">
    <cfRule type="expression" dxfId="347" priority="66">
      <formula>$A40=""</formula>
    </cfRule>
  </conditionalFormatting>
  <conditionalFormatting sqref="F40">
    <cfRule type="expression" dxfId="346" priority="64">
      <formula>$A40="Proposed Use"</formula>
    </cfRule>
    <cfRule type="expression" dxfId="345" priority="65">
      <formula>$A40&lt;&gt;""</formula>
    </cfRule>
  </conditionalFormatting>
  <conditionalFormatting sqref="D41">
    <cfRule type="expression" dxfId="344" priority="63">
      <formula>$A41=""</formula>
    </cfRule>
  </conditionalFormatting>
  <conditionalFormatting sqref="D41">
    <cfRule type="expression" dxfId="343" priority="61">
      <formula>$A41="Proposed Use"</formula>
    </cfRule>
    <cfRule type="expression" dxfId="342" priority="62">
      <formula>$A41&lt;&gt;""</formula>
    </cfRule>
  </conditionalFormatting>
  <conditionalFormatting sqref="E41">
    <cfRule type="expression" dxfId="341" priority="60">
      <formula>$A41=""</formula>
    </cfRule>
  </conditionalFormatting>
  <conditionalFormatting sqref="E41">
    <cfRule type="expression" dxfId="340" priority="58">
      <formula>$A41="Proposed Use"</formula>
    </cfRule>
    <cfRule type="expression" dxfId="339" priority="59">
      <formula>$A41&lt;&gt;""</formula>
    </cfRule>
  </conditionalFormatting>
  <conditionalFormatting sqref="F41">
    <cfRule type="expression" dxfId="338" priority="57">
      <formula>$A41=""</formula>
    </cfRule>
  </conditionalFormatting>
  <conditionalFormatting sqref="F41">
    <cfRule type="expression" dxfId="337" priority="55">
      <formula>$A41="Proposed Use"</formula>
    </cfRule>
    <cfRule type="expression" dxfId="336" priority="56">
      <formula>$A41&lt;&gt;""</formula>
    </cfRule>
  </conditionalFormatting>
  <conditionalFormatting sqref="D49">
    <cfRule type="expression" dxfId="335" priority="54">
      <formula>$A49=""</formula>
    </cfRule>
  </conditionalFormatting>
  <conditionalFormatting sqref="D49">
    <cfRule type="expression" dxfId="334" priority="52">
      <formula>$A49="Proposed Use"</formula>
    </cfRule>
    <cfRule type="expression" dxfId="333" priority="53">
      <formula>$A49&lt;&gt;""</formula>
    </cfRule>
  </conditionalFormatting>
  <conditionalFormatting sqref="E49">
    <cfRule type="expression" dxfId="332" priority="51">
      <formula>$A49=""</formula>
    </cfRule>
  </conditionalFormatting>
  <conditionalFormatting sqref="E49">
    <cfRule type="expression" dxfId="331" priority="49">
      <formula>$A49="Proposed Use"</formula>
    </cfRule>
    <cfRule type="expression" dxfId="330" priority="50">
      <formula>$A49&lt;&gt;""</formula>
    </cfRule>
  </conditionalFormatting>
  <conditionalFormatting sqref="F49">
    <cfRule type="expression" dxfId="329" priority="48">
      <formula>$A49=""</formula>
    </cfRule>
  </conditionalFormatting>
  <conditionalFormatting sqref="F49">
    <cfRule type="expression" dxfId="328" priority="46">
      <formula>$A49="Proposed Use"</formula>
    </cfRule>
    <cfRule type="expression" dxfId="327" priority="47">
      <formula>$A49&lt;&gt;""</formula>
    </cfRule>
  </conditionalFormatting>
  <conditionalFormatting sqref="D50">
    <cfRule type="expression" dxfId="326" priority="45">
      <formula>$A50=""</formula>
    </cfRule>
  </conditionalFormatting>
  <conditionalFormatting sqref="D50">
    <cfRule type="expression" dxfId="325" priority="43">
      <formula>$A50="Proposed Use"</formula>
    </cfRule>
    <cfRule type="expression" dxfId="324" priority="44">
      <formula>$A50&lt;&gt;""</formula>
    </cfRule>
  </conditionalFormatting>
  <conditionalFormatting sqref="E50">
    <cfRule type="expression" dxfId="323" priority="42">
      <formula>$A50=""</formula>
    </cfRule>
  </conditionalFormatting>
  <conditionalFormatting sqref="E50">
    <cfRule type="expression" dxfId="322" priority="40">
      <formula>$A50="Proposed Use"</formula>
    </cfRule>
    <cfRule type="expression" dxfId="321" priority="41">
      <formula>$A50&lt;&gt;""</formula>
    </cfRule>
  </conditionalFormatting>
  <conditionalFormatting sqref="F50">
    <cfRule type="expression" dxfId="320" priority="39">
      <formula>$A50=""</formula>
    </cfRule>
  </conditionalFormatting>
  <conditionalFormatting sqref="F50">
    <cfRule type="expression" dxfId="319" priority="37">
      <formula>$A50="Proposed Use"</formula>
    </cfRule>
    <cfRule type="expression" dxfId="318" priority="38">
      <formula>$A50&lt;&gt;""</formula>
    </cfRule>
  </conditionalFormatting>
  <conditionalFormatting sqref="D51">
    <cfRule type="expression" dxfId="317" priority="36">
      <formula>$A51=""</formula>
    </cfRule>
  </conditionalFormatting>
  <conditionalFormatting sqref="D51">
    <cfRule type="expression" dxfId="316" priority="34">
      <formula>$A51="Proposed Use"</formula>
    </cfRule>
    <cfRule type="expression" dxfId="315" priority="35">
      <formula>$A51&lt;&gt;""</formula>
    </cfRule>
  </conditionalFormatting>
  <conditionalFormatting sqref="E51">
    <cfRule type="expression" dxfId="314" priority="33">
      <formula>$A51=""</formula>
    </cfRule>
  </conditionalFormatting>
  <conditionalFormatting sqref="E51">
    <cfRule type="expression" dxfId="313" priority="31">
      <formula>$A51="Proposed Use"</formula>
    </cfRule>
    <cfRule type="expression" dxfId="312" priority="32">
      <formula>$A51&lt;&gt;""</formula>
    </cfRule>
  </conditionalFormatting>
  <conditionalFormatting sqref="F51">
    <cfRule type="expression" dxfId="311" priority="30">
      <formula>$A51=""</formula>
    </cfRule>
  </conditionalFormatting>
  <conditionalFormatting sqref="F51">
    <cfRule type="expression" dxfId="310" priority="28">
      <formula>$A51="Proposed Use"</formula>
    </cfRule>
    <cfRule type="expression" dxfId="309" priority="29">
      <formula>$A51&lt;&gt;""</formula>
    </cfRule>
  </conditionalFormatting>
  <conditionalFormatting sqref="D59">
    <cfRule type="expression" dxfId="308" priority="27">
      <formula>$A59=""</formula>
    </cfRule>
  </conditionalFormatting>
  <conditionalFormatting sqref="D59">
    <cfRule type="expression" dxfId="307" priority="25">
      <formula>$A59="Proposed Use"</formula>
    </cfRule>
    <cfRule type="expression" dxfId="306" priority="26">
      <formula>$A59&lt;&gt;""</formula>
    </cfRule>
  </conditionalFormatting>
  <conditionalFormatting sqref="E59">
    <cfRule type="expression" dxfId="305" priority="24">
      <formula>$A59=""</formula>
    </cfRule>
  </conditionalFormatting>
  <conditionalFormatting sqref="E59">
    <cfRule type="expression" dxfId="304" priority="22">
      <formula>$A59="Proposed Use"</formula>
    </cfRule>
    <cfRule type="expression" dxfId="303" priority="23">
      <formula>$A59&lt;&gt;""</formula>
    </cfRule>
  </conditionalFormatting>
  <conditionalFormatting sqref="F59">
    <cfRule type="expression" dxfId="302" priority="21">
      <formula>$A59=""</formula>
    </cfRule>
  </conditionalFormatting>
  <conditionalFormatting sqref="F59">
    <cfRule type="expression" dxfId="301" priority="19">
      <formula>$A59="Proposed Use"</formula>
    </cfRule>
    <cfRule type="expression" dxfId="300" priority="20">
      <formula>$A59&lt;&gt;""</formula>
    </cfRule>
  </conditionalFormatting>
  <conditionalFormatting sqref="D60">
    <cfRule type="expression" dxfId="299" priority="18">
      <formula>$A60=""</formula>
    </cfRule>
  </conditionalFormatting>
  <conditionalFormatting sqref="D60">
    <cfRule type="expression" dxfId="298" priority="16">
      <formula>$A60="Proposed Use"</formula>
    </cfRule>
    <cfRule type="expression" dxfId="297" priority="17">
      <formula>$A60&lt;&gt;""</formula>
    </cfRule>
  </conditionalFormatting>
  <conditionalFormatting sqref="E60">
    <cfRule type="expression" dxfId="296" priority="15">
      <formula>$A60=""</formula>
    </cfRule>
  </conditionalFormatting>
  <conditionalFormatting sqref="E60">
    <cfRule type="expression" dxfId="295" priority="13">
      <formula>$A60="Proposed Use"</formula>
    </cfRule>
    <cfRule type="expression" dxfId="294" priority="14">
      <formula>$A60&lt;&gt;""</formula>
    </cfRule>
  </conditionalFormatting>
  <conditionalFormatting sqref="F60">
    <cfRule type="expression" dxfId="293" priority="12">
      <formula>$A60=""</formula>
    </cfRule>
  </conditionalFormatting>
  <conditionalFormatting sqref="F60">
    <cfRule type="expression" dxfId="292" priority="10">
      <formula>$A60="Proposed Use"</formula>
    </cfRule>
    <cfRule type="expression" dxfId="291" priority="11">
      <formula>$A60&lt;&gt;""</formula>
    </cfRule>
  </conditionalFormatting>
  <conditionalFormatting sqref="D61">
    <cfRule type="expression" dxfId="290" priority="9">
      <formula>$A61=""</formula>
    </cfRule>
  </conditionalFormatting>
  <conditionalFormatting sqref="D61">
    <cfRule type="expression" dxfId="289" priority="7">
      <formula>$A61="Proposed Use"</formula>
    </cfRule>
    <cfRule type="expression" dxfId="288" priority="8">
      <formula>$A61&lt;&gt;""</formula>
    </cfRule>
  </conditionalFormatting>
  <conditionalFormatting sqref="E61">
    <cfRule type="expression" dxfId="287" priority="6">
      <formula>$A61=""</formula>
    </cfRule>
  </conditionalFormatting>
  <conditionalFormatting sqref="E61">
    <cfRule type="expression" dxfId="286" priority="4">
      <formula>$A61="Proposed Use"</formula>
    </cfRule>
    <cfRule type="expression" dxfId="285" priority="5">
      <formula>$A61&lt;&gt;""</formula>
    </cfRule>
  </conditionalFormatting>
  <conditionalFormatting sqref="F61">
    <cfRule type="expression" dxfId="284" priority="3">
      <formula>$A61=""</formula>
    </cfRule>
  </conditionalFormatting>
  <conditionalFormatting sqref="F61">
    <cfRule type="expression" dxfId="283" priority="1">
      <formula>$A61="Proposed Use"</formula>
    </cfRule>
    <cfRule type="expression" dxfId="282" priority="2">
      <formula>$A61&lt;&gt;""</formula>
    </cfRule>
  </conditionalFormatting>
  <pageMargins left="0.7" right="0.7" top="0.75" bottom="0.75" header="0.3" footer="0.3"/>
  <pageSetup scale="64" orientation="portrait" horizontalDpi="1200" verticalDpi="1200" r:id="rId1"/>
  <ignoredErrors>
    <ignoredError sqref="G22 G32 G42 G52"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7EDD-8E91-40CB-9A0E-AC1ED9CC01E2}">
  <sheetPr codeName="Sheet1"/>
  <dimension ref="A1:L30"/>
  <sheetViews>
    <sheetView topLeftCell="A5" zoomScaleNormal="100" workbookViewId="0">
      <selection activeCell="T10" sqref="T10"/>
    </sheetView>
  </sheetViews>
  <sheetFormatPr defaultColWidth="8.7265625" defaultRowHeight="14" x14ac:dyDescent="0.3"/>
  <cols>
    <col min="1" max="1" width="6.81640625" style="87" customWidth="1"/>
    <col min="2" max="2" width="12.6328125" style="87" customWidth="1"/>
    <col min="3" max="12" width="6.81640625" style="87" customWidth="1"/>
    <col min="13" max="16384" width="8.7265625" style="87"/>
  </cols>
  <sheetData>
    <row r="1" spans="1:12" ht="23" x14ac:dyDescent="0.5">
      <c r="A1" s="216" t="s">
        <v>52</v>
      </c>
      <c r="B1" s="217"/>
      <c r="C1" s="217"/>
      <c r="D1" s="217"/>
      <c r="E1" s="217"/>
      <c r="F1" s="217"/>
      <c r="G1" s="217"/>
      <c r="H1" s="217"/>
      <c r="I1" s="217"/>
      <c r="J1" s="217"/>
      <c r="K1" s="217"/>
      <c r="L1" s="218"/>
    </row>
    <row r="2" spans="1:12" ht="15.75" customHeight="1" thickBot="1" x14ac:dyDescent="0.35">
      <c r="A2" s="219" t="s">
        <v>53</v>
      </c>
      <c r="B2" s="220"/>
      <c r="C2" s="220"/>
      <c r="D2" s="220"/>
      <c r="E2" s="220"/>
      <c r="F2" s="220"/>
      <c r="G2" s="220"/>
      <c r="H2" s="220"/>
      <c r="I2" s="220"/>
      <c r="J2" s="220"/>
      <c r="K2" s="220"/>
      <c r="L2" s="221"/>
    </row>
    <row r="3" spans="1:12" s="95" customFormat="1" ht="54" customHeight="1" x14ac:dyDescent="0.3">
      <c r="A3" s="222" t="s">
        <v>54</v>
      </c>
      <c r="B3" s="223"/>
      <c r="C3" s="223"/>
      <c r="D3" s="223"/>
      <c r="E3" s="223"/>
      <c r="F3" s="223"/>
      <c r="G3" s="223"/>
      <c r="H3" s="223"/>
      <c r="I3" s="223"/>
      <c r="J3" s="223"/>
      <c r="K3" s="223"/>
      <c r="L3" s="224"/>
    </row>
    <row r="4" spans="1:12" s="95" customFormat="1" ht="40" customHeight="1" x14ac:dyDescent="0.3">
      <c r="A4" s="230" t="s">
        <v>55</v>
      </c>
      <c r="B4" s="228" t="s">
        <v>56</v>
      </c>
      <c r="C4" s="229"/>
      <c r="D4" s="229"/>
      <c r="E4" s="229"/>
      <c r="F4" s="229"/>
      <c r="G4" s="229"/>
      <c r="H4" s="229"/>
      <c r="I4" s="229"/>
      <c r="J4" s="229"/>
      <c r="K4" s="229"/>
      <c r="L4" s="229"/>
    </row>
    <row r="5" spans="1:12" s="95" customFormat="1" ht="35.25" customHeight="1" x14ac:dyDescent="0.3">
      <c r="A5" s="231"/>
      <c r="B5" s="208" t="s">
        <v>57</v>
      </c>
      <c r="C5" s="208"/>
      <c r="D5" s="208"/>
      <c r="E5" s="208"/>
      <c r="F5" s="209"/>
      <c r="G5" s="207" t="s">
        <v>58</v>
      </c>
      <c r="H5" s="208"/>
      <c r="I5" s="208"/>
      <c r="J5" s="208"/>
      <c r="K5" s="208"/>
      <c r="L5" s="209"/>
    </row>
    <row r="6" spans="1:12" s="95" customFormat="1" ht="53.5" customHeight="1" x14ac:dyDescent="0.3">
      <c r="A6" s="96" t="s">
        <v>59</v>
      </c>
      <c r="B6" s="151"/>
      <c r="C6" s="225" t="s">
        <v>220</v>
      </c>
      <c r="D6" s="235"/>
      <c r="E6" s="235"/>
      <c r="F6" s="235"/>
      <c r="G6" s="235"/>
      <c r="H6" s="235"/>
      <c r="I6" s="235"/>
      <c r="J6" s="235"/>
      <c r="K6" s="235"/>
      <c r="L6" s="228"/>
    </row>
    <row r="7" spans="1:12" s="95" customFormat="1" ht="59.5" customHeight="1" x14ac:dyDescent="0.3">
      <c r="A7" s="96" t="s">
        <v>60</v>
      </c>
      <c r="B7" s="152"/>
      <c r="C7" s="232" t="s">
        <v>61</v>
      </c>
      <c r="D7" s="233"/>
      <c r="E7" s="233"/>
      <c r="F7" s="233"/>
      <c r="G7" s="233"/>
      <c r="H7" s="233"/>
      <c r="I7" s="233"/>
      <c r="J7" s="233"/>
      <c r="K7" s="233"/>
      <c r="L7" s="234"/>
    </row>
    <row r="8" spans="1:12" s="95" customFormat="1" ht="59.5" customHeight="1" x14ac:dyDescent="0.3">
      <c r="A8" s="96" t="s">
        <v>62</v>
      </c>
      <c r="B8" s="152"/>
      <c r="C8" s="236" t="s">
        <v>63</v>
      </c>
      <c r="D8" s="237"/>
      <c r="E8" s="237"/>
      <c r="F8" s="237"/>
      <c r="G8" s="237"/>
      <c r="H8" s="237"/>
      <c r="I8" s="237"/>
      <c r="J8" s="237"/>
      <c r="K8" s="237"/>
      <c r="L8" s="238"/>
    </row>
    <row r="9" spans="1:12" s="95" customFormat="1" ht="135" customHeight="1" x14ac:dyDescent="0.3">
      <c r="A9" s="96" t="s">
        <v>64</v>
      </c>
      <c r="B9" s="225" t="s">
        <v>65</v>
      </c>
      <c r="C9" s="226"/>
      <c r="D9" s="226"/>
      <c r="E9" s="226"/>
      <c r="F9" s="226"/>
      <c r="G9" s="226"/>
      <c r="H9" s="226"/>
      <c r="I9" s="226"/>
      <c r="J9" s="226"/>
      <c r="K9" s="226"/>
      <c r="L9" s="227"/>
    </row>
    <row r="10" spans="1:12" s="95" customFormat="1" ht="200.15" customHeight="1" x14ac:dyDescent="0.3">
      <c r="A10" s="210" t="s">
        <v>229</v>
      </c>
      <c r="B10" s="211"/>
      <c r="C10" s="211"/>
      <c r="D10" s="211"/>
      <c r="E10" s="211"/>
      <c r="F10" s="211"/>
      <c r="G10" s="211"/>
      <c r="H10" s="211"/>
      <c r="I10" s="211"/>
      <c r="J10" s="211"/>
      <c r="K10" s="211"/>
      <c r="L10" s="212"/>
    </row>
    <row r="11" spans="1:12" s="95" customFormat="1" ht="40.5" customHeight="1" x14ac:dyDescent="0.3">
      <c r="A11" s="230" t="s">
        <v>66</v>
      </c>
      <c r="B11" s="225" t="s">
        <v>67</v>
      </c>
      <c r="C11" s="235"/>
      <c r="D11" s="235"/>
      <c r="E11" s="235"/>
      <c r="F11" s="235"/>
      <c r="G11" s="235"/>
      <c r="H11" s="235"/>
      <c r="I11" s="235"/>
      <c r="J11" s="235"/>
      <c r="K11" s="235"/>
      <c r="L11" s="228"/>
    </row>
    <row r="12" spans="1:12" s="95" customFormat="1" ht="42" customHeight="1" x14ac:dyDescent="0.3">
      <c r="A12" s="231"/>
      <c r="B12" s="207" t="s">
        <v>57</v>
      </c>
      <c r="C12" s="208"/>
      <c r="D12" s="208"/>
      <c r="E12" s="208"/>
      <c r="F12" s="209"/>
      <c r="G12" s="207" t="s">
        <v>58</v>
      </c>
      <c r="H12" s="208"/>
      <c r="I12" s="208"/>
      <c r="J12" s="208"/>
      <c r="K12" s="208"/>
      <c r="L12" s="209"/>
    </row>
    <row r="13" spans="1:12" s="95" customFormat="1" ht="58" customHeight="1" x14ac:dyDescent="0.3">
      <c r="A13" s="97" t="s">
        <v>68</v>
      </c>
      <c r="B13" s="213" t="s">
        <v>69</v>
      </c>
      <c r="C13" s="214"/>
      <c r="D13" s="214"/>
      <c r="E13" s="214"/>
      <c r="F13" s="214"/>
      <c r="G13" s="214"/>
      <c r="H13" s="214"/>
      <c r="I13" s="214"/>
      <c r="J13" s="214"/>
      <c r="K13" s="214"/>
      <c r="L13" s="215"/>
    </row>
    <row r="14" spans="1:12" ht="200.15" customHeight="1" x14ac:dyDescent="0.3">
      <c r="A14" s="210"/>
      <c r="B14" s="211"/>
      <c r="C14" s="211"/>
      <c r="D14" s="211"/>
      <c r="E14" s="211"/>
      <c r="F14" s="211"/>
      <c r="G14" s="211"/>
      <c r="H14" s="211"/>
      <c r="I14" s="211"/>
      <c r="J14" s="211"/>
      <c r="K14" s="211"/>
      <c r="L14" s="212"/>
    </row>
    <row r="15" spans="1:12" s="95" customFormat="1" ht="54" customHeight="1" x14ac:dyDescent="0.3">
      <c r="A15" s="97" t="s">
        <v>70</v>
      </c>
      <c r="B15" s="213" t="s">
        <v>71</v>
      </c>
      <c r="C15" s="214"/>
      <c r="D15" s="214"/>
      <c r="E15" s="214"/>
      <c r="F15" s="214"/>
      <c r="G15" s="214"/>
      <c r="H15" s="214"/>
      <c r="I15" s="214"/>
      <c r="J15" s="214"/>
      <c r="K15" s="214"/>
      <c r="L15" s="215"/>
    </row>
    <row r="16" spans="1:12" ht="200.15" customHeight="1" x14ac:dyDescent="0.3">
      <c r="A16" s="210"/>
      <c r="B16" s="211"/>
      <c r="C16" s="211"/>
      <c r="D16" s="211"/>
      <c r="E16" s="211"/>
      <c r="F16" s="211"/>
      <c r="G16" s="211"/>
      <c r="H16" s="211"/>
      <c r="I16" s="211"/>
      <c r="J16" s="211"/>
      <c r="K16" s="211"/>
      <c r="L16" s="212"/>
    </row>
    <row r="17" ht="40" customHeight="1" x14ac:dyDescent="0.3"/>
    <row r="18" ht="66" customHeight="1" x14ac:dyDescent="0.3"/>
    <row r="22" ht="42" customHeight="1" x14ac:dyDescent="0.3"/>
    <row r="27" ht="38.15" customHeight="1" x14ac:dyDescent="0.3"/>
    <row r="28" ht="275.14999999999998" customHeight="1" x14ac:dyDescent="0.3"/>
    <row r="29" ht="54" customHeight="1" x14ac:dyDescent="0.3"/>
    <row r="30" ht="140.5" customHeight="1" x14ac:dyDescent="0.3"/>
  </sheetData>
  <sheetProtection algorithmName="SHA-512" hashValue="iWULbMv/DIO/kVuoYajc6y+cZchKMxSXL94NjNFVjV3vNR1iMRu0QEyrKtsRolh1lPVZkUb1uWTHfDedO545wA==" saltValue="QwUfRBePMhXTDCHs90eyNA==" spinCount="100000" sheet="1" objects="1" scenarios="1"/>
  <mergeCells count="20">
    <mergeCell ref="B11:L11"/>
    <mergeCell ref="A11:A12"/>
    <mergeCell ref="A1:L1"/>
    <mergeCell ref="A2:L2"/>
    <mergeCell ref="A3:L3"/>
    <mergeCell ref="B9:L9"/>
    <mergeCell ref="A10:L10"/>
    <mergeCell ref="B5:F5"/>
    <mergeCell ref="G5:L5"/>
    <mergeCell ref="B4:L4"/>
    <mergeCell ref="A4:A5"/>
    <mergeCell ref="C7:L7"/>
    <mergeCell ref="C6:L6"/>
    <mergeCell ref="C8:L8"/>
    <mergeCell ref="B12:F12"/>
    <mergeCell ref="G12:L12"/>
    <mergeCell ref="A14:L14"/>
    <mergeCell ref="B15:L15"/>
    <mergeCell ref="A16:L16"/>
    <mergeCell ref="B13:L13"/>
  </mergeCell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9</xdr:col>
                    <xdr:colOff>190500</xdr:colOff>
                    <xdr:row>4</xdr:row>
                    <xdr:rowOff>57150</xdr:rowOff>
                  </from>
                  <to>
                    <xdr:col>10</xdr:col>
                    <xdr:colOff>355600</xdr:colOff>
                    <xdr:row>4</xdr:row>
                    <xdr:rowOff>393700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xdr:col>
                    <xdr:colOff>184150</xdr:colOff>
                    <xdr:row>4</xdr:row>
                    <xdr:rowOff>69850</xdr:rowOff>
                  </from>
                  <to>
                    <xdr:col>4</xdr:col>
                    <xdr:colOff>342900</xdr:colOff>
                    <xdr:row>4</xdr:row>
                    <xdr:rowOff>393700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9</xdr:col>
                    <xdr:colOff>184150</xdr:colOff>
                    <xdr:row>11</xdr:row>
                    <xdr:rowOff>152400</xdr:rowOff>
                  </from>
                  <to>
                    <xdr:col>10</xdr:col>
                    <xdr:colOff>336550</xdr:colOff>
                    <xdr:row>11</xdr:row>
                    <xdr:rowOff>488950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3</xdr:col>
                    <xdr:colOff>184150</xdr:colOff>
                    <xdr:row>11</xdr:row>
                    <xdr:rowOff>152400</xdr:rowOff>
                  </from>
                  <to>
                    <xdr:col>4</xdr:col>
                    <xdr:colOff>336550</xdr:colOff>
                    <xdr:row>11</xdr:row>
                    <xdr:rowOff>488950</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1</xdr:col>
                    <xdr:colOff>336550</xdr:colOff>
                    <xdr:row>5</xdr:row>
                    <xdr:rowOff>133350</xdr:rowOff>
                  </from>
                  <to>
                    <xdr:col>2</xdr:col>
                    <xdr:colOff>387350</xdr:colOff>
                    <xdr:row>5</xdr:row>
                    <xdr:rowOff>508000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1</xdr:col>
                    <xdr:colOff>336550</xdr:colOff>
                    <xdr:row>6</xdr:row>
                    <xdr:rowOff>133350</xdr:rowOff>
                  </from>
                  <to>
                    <xdr:col>2</xdr:col>
                    <xdr:colOff>387350</xdr:colOff>
                    <xdr:row>6</xdr:row>
                    <xdr:rowOff>508000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1</xdr:col>
                    <xdr:colOff>336550</xdr:colOff>
                    <xdr:row>7</xdr:row>
                    <xdr:rowOff>133350</xdr:rowOff>
                  </from>
                  <to>
                    <xdr:col>2</xdr:col>
                    <xdr:colOff>387350</xdr:colOff>
                    <xdr:row>7</xdr:row>
                    <xdr:rowOff>508000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17A74-EEE3-4D7E-A016-C528F146A9E9}">
  <dimension ref="A1:K11"/>
  <sheetViews>
    <sheetView workbookViewId="0">
      <selection sqref="A1:J1"/>
    </sheetView>
  </sheetViews>
  <sheetFormatPr defaultColWidth="8.7265625" defaultRowHeight="14.5" x14ac:dyDescent="0.35"/>
  <cols>
    <col min="1" max="16384" width="8.7265625" style="98"/>
  </cols>
  <sheetData>
    <row r="1" spans="1:11" ht="23" x14ac:dyDescent="0.5">
      <c r="A1" s="216" t="s">
        <v>72</v>
      </c>
      <c r="B1" s="217"/>
      <c r="C1" s="217"/>
      <c r="D1" s="217"/>
      <c r="E1" s="217"/>
      <c r="F1" s="217"/>
      <c r="G1" s="217"/>
      <c r="H1" s="217"/>
      <c r="I1" s="217"/>
      <c r="J1" s="218"/>
    </row>
    <row r="2" spans="1:11" ht="26.5" customHeight="1" thickBot="1" x14ac:dyDescent="0.4">
      <c r="A2" s="219" t="s">
        <v>73</v>
      </c>
      <c r="B2" s="220"/>
      <c r="C2" s="220"/>
      <c r="D2" s="220"/>
      <c r="E2" s="220"/>
      <c r="F2" s="220"/>
      <c r="G2" s="220"/>
      <c r="H2" s="220"/>
      <c r="I2" s="220"/>
      <c r="J2" s="221"/>
    </row>
    <row r="3" spans="1:11" ht="36" customHeight="1" thickBot="1" x14ac:dyDescent="0.4">
      <c r="A3" s="247" t="s">
        <v>74</v>
      </c>
      <c r="B3" s="248"/>
      <c r="C3" s="248"/>
      <c r="D3" s="248"/>
      <c r="E3" s="248"/>
      <c r="F3" s="248"/>
      <c r="G3" s="248"/>
      <c r="H3" s="248"/>
      <c r="I3" s="248"/>
      <c r="J3" s="249"/>
    </row>
    <row r="4" spans="1:11" x14ac:dyDescent="0.35">
      <c r="A4" s="250" t="s">
        <v>75</v>
      </c>
      <c r="B4" s="251"/>
      <c r="C4" s="251"/>
      <c r="D4" s="251"/>
      <c r="E4" s="251"/>
      <c r="F4" s="251"/>
      <c r="G4" s="251"/>
      <c r="H4" s="251"/>
      <c r="I4" s="251"/>
      <c r="J4" s="252"/>
    </row>
    <row r="5" spans="1:11" x14ac:dyDescent="0.35">
      <c r="A5" s="253" t="s">
        <v>76</v>
      </c>
      <c r="B5" s="254"/>
      <c r="C5" s="254"/>
      <c r="D5" s="254"/>
      <c r="E5" s="254"/>
      <c r="F5" s="254"/>
      <c r="G5" s="254"/>
      <c r="H5" s="254"/>
      <c r="I5" s="254"/>
      <c r="J5" s="255"/>
    </row>
    <row r="6" spans="1:11" x14ac:dyDescent="0.35">
      <c r="A6" s="153"/>
      <c r="B6" s="242" t="s">
        <v>77</v>
      </c>
      <c r="C6" s="242"/>
      <c r="D6" s="242"/>
      <c r="E6" s="242"/>
      <c r="F6" s="242"/>
      <c r="G6" s="242"/>
      <c r="H6" s="242"/>
      <c r="I6" s="242"/>
      <c r="J6" s="243"/>
      <c r="K6" s="99"/>
    </row>
    <row r="7" spans="1:11" x14ac:dyDescent="0.35">
      <c r="A7" s="153"/>
      <c r="B7" s="242" t="s">
        <v>78</v>
      </c>
      <c r="C7" s="242"/>
      <c r="D7" s="242"/>
      <c r="E7" s="242"/>
      <c r="F7" s="242"/>
      <c r="G7" s="242"/>
      <c r="H7" s="242"/>
      <c r="I7" s="242"/>
      <c r="J7" s="243"/>
      <c r="K7" s="100"/>
    </row>
    <row r="8" spans="1:11" x14ac:dyDescent="0.35">
      <c r="A8" s="153"/>
      <c r="B8" s="242" t="s">
        <v>79</v>
      </c>
      <c r="C8" s="242"/>
      <c r="D8" s="242"/>
      <c r="E8" s="242"/>
      <c r="F8" s="242"/>
      <c r="G8" s="242"/>
      <c r="H8" s="242"/>
      <c r="I8" s="242"/>
      <c r="J8" s="243"/>
    </row>
    <row r="9" spans="1:11" x14ac:dyDescent="0.35">
      <c r="A9" s="153"/>
      <c r="B9" s="242" t="s">
        <v>80</v>
      </c>
      <c r="C9" s="242"/>
      <c r="D9" s="242"/>
      <c r="E9" s="242"/>
      <c r="F9" s="242"/>
      <c r="G9" s="242"/>
      <c r="H9" s="242"/>
      <c r="I9" s="242"/>
      <c r="J9" s="243"/>
    </row>
    <row r="10" spans="1:11" ht="44.5" customHeight="1" x14ac:dyDescent="0.35">
      <c r="A10" s="244" t="s">
        <v>81</v>
      </c>
      <c r="B10" s="245"/>
      <c r="C10" s="245"/>
      <c r="D10" s="245"/>
      <c r="E10" s="245"/>
      <c r="F10" s="245"/>
      <c r="G10" s="245"/>
      <c r="H10" s="245"/>
      <c r="I10" s="245"/>
      <c r="J10" s="246"/>
    </row>
    <row r="11" spans="1:11" ht="275.14999999999998" customHeight="1" thickBot="1" x14ac:dyDescent="0.4">
      <c r="A11" s="239"/>
      <c r="B11" s="240"/>
      <c r="C11" s="240"/>
      <c r="D11" s="240"/>
      <c r="E11" s="240"/>
      <c r="F11" s="240"/>
      <c r="G11" s="240"/>
      <c r="H11" s="240"/>
      <c r="I11" s="240"/>
      <c r="J11" s="241"/>
    </row>
  </sheetData>
  <sheetProtection algorithmName="SHA-512" hashValue="q1tHO47QYRErsDhVcJGq2nNEYxk0XinxeZVuSL5PKLHKFZfhjGC/0/Eem62y+QA0JPkKGtdXbIstsOPFLvzPng==" saltValue="TXGPKLs6yJW51ZL5vl4Leg==" spinCount="100000" sheet="1" objects="1" scenarios="1"/>
  <mergeCells count="11">
    <mergeCell ref="A1:J1"/>
    <mergeCell ref="A2:J2"/>
    <mergeCell ref="A3:J3"/>
    <mergeCell ref="A4:J4"/>
    <mergeCell ref="A5:J5"/>
    <mergeCell ref="A11:J11"/>
    <mergeCell ref="B6:J6"/>
    <mergeCell ref="B7:J7"/>
    <mergeCell ref="B8:J8"/>
    <mergeCell ref="B9:J9"/>
    <mergeCell ref="A10:J1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171450</xdr:colOff>
                    <xdr:row>4</xdr:row>
                    <xdr:rowOff>171450</xdr:rowOff>
                  </from>
                  <to>
                    <xdr:col>1</xdr:col>
                    <xdr:colOff>361950</xdr:colOff>
                    <xdr:row>6</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171450</xdr:colOff>
                    <xdr:row>5</xdr:row>
                    <xdr:rowOff>171450</xdr:rowOff>
                  </from>
                  <to>
                    <xdr:col>1</xdr:col>
                    <xdr:colOff>361950</xdr:colOff>
                    <xdr:row>7</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171450</xdr:colOff>
                    <xdr:row>6</xdr:row>
                    <xdr:rowOff>171450</xdr:rowOff>
                  </from>
                  <to>
                    <xdr:col>1</xdr:col>
                    <xdr:colOff>361950</xdr:colOff>
                    <xdr:row>8</xdr:row>
                    <xdr:rowOff>19050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171450</xdr:colOff>
                    <xdr:row>7</xdr:row>
                    <xdr:rowOff>171450</xdr:rowOff>
                  </from>
                  <to>
                    <xdr:col>1</xdr:col>
                    <xdr:colOff>361950</xdr:colOff>
                    <xdr:row>9</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40609-B8CC-4026-A5E3-95B5B3ACB27E}">
  <sheetPr>
    <tabColor rgb="FF7030A0"/>
  </sheetPr>
  <dimension ref="A1:M56"/>
  <sheetViews>
    <sheetView zoomScaleNormal="100" workbookViewId="0">
      <selection sqref="A1:I1"/>
    </sheetView>
  </sheetViews>
  <sheetFormatPr defaultColWidth="8.7265625" defaultRowHeight="14" x14ac:dyDescent="0.3"/>
  <cols>
    <col min="1" max="1" width="16.1796875" style="11" customWidth="1"/>
    <col min="2" max="2" width="18.81640625" style="11" bestFit="1" customWidth="1"/>
    <col min="3" max="3" width="24.81640625" style="11" customWidth="1"/>
    <col min="4" max="5" width="16.54296875" style="11" customWidth="1"/>
    <col min="6" max="7" width="17.81640625" style="11" bestFit="1" customWidth="1"/>
    <col min="8" max="8" width="17.81640625" style="11" customWidth="1"/>
    <col min="9" max="9" width="16.54296875" style="11" customWidth="1"/>
    <col min="10" max="11" width="20.26953125" style="11" customWidth="1"/>
    <col min="12" max="12" width="8.7265625" style="11"/>
    <col min="13" max="13" width="19.453125" style="11" customWidth="1"/>
    <col min="14" max="15" width="18.54296875" style="11" customWidth="1"/>
    <col min="16" max="17" width="12.453125" style="11" customWidth="1"/>
    <col min="18" max="19" width="18.1796875" style="11" customWidth="1"/>
    <col min="20" max="23" width="16.453125" style="11" customWidth="1"/>
    <col min="24" max="24" width="27.453125" style="11" customWidth="1"/>
    <col min="25" max="16384" width="8.7265625" style="11"/>
  </cols>
  <sheetData>
    <row r="1" spans="1:12" ht="25.5" customHeight="1" x14ac:dyDescent="0.3">
      <c r="A1" s="305" t="s">
        <v>82</v>
      </c>
      <c r="B1" s="306"/>
      <c r="C1" s="306"/>
      <c r="D1" s="306"/>
      <c r="E1" s="306"/>
      <c r="F1" s="306"/>
      <c r="G1" s="306"/>
      <c r="H1" s="306"/>
      <c r="I1" s="307"/>
    </row>
    <row r="2" spans="1:12" ht="19.5" customHeight="1" x14ac:dyDescent="0.3">
      <c r="A2" s="308" t="s">
        <v>83</v>
      </c>
      <c r="B2" s="309"/>
      <c r="C2" s="309"/>
      <c r="D2" s="309"/>
      <c r="E2" s="309"/>
      <c r="F2" s="309"/>
      <c r="G2" s="309"/>
      <c r="H2" s="309"/>
      <c r="I2" s="310"/>
    </row>
    <row r="3" spans="1:12" ht="14.5" thickBot="1" x14ac:dyDescent="0.35">
      <c r="A3" s="311" t="s">
        <v>84</v>
      </c>
      <c r="B3" s="312"/>
      <c r="C3" s="312"/>
      <c r="D3" s="312"/>
      <c r="E3" s="312"/>
      <c r="F3" s="312"/>
      <c r="G3" s="312"/>
      <c r="H3" s="312"/>
      <c r="I3" s="313"/>
    </row>
    <row r="4" spans="1:12" ht="26.25" customHeight="1" x14ac:dyDescent="0.3">
      <c r="A4" s="154"/>
      <c r="B4" s="314" t="s">
        <v>85</v>
      </c>
      <c r="C4" s="315"/>
      <c r="D4" s="315"/>
      <c r="E4" s="315"/>
      <c r="F4" s="315"/>
      <c r="G4" s="315"/>
      <c r="H4" s="315"/>
      <c r="I4" s="316"/>
    </row>
    <row r="5" spans="1:12" ht="26.25" customHeight="1" x14ac:dyDescent="0.3">
      <c r="A5" s="155"/>
      <c r="B5" s="296" t="s">
        <v>86</v>
      </c>
      <c r="C5" s="297"/>
      <c r="D5" s="297"/>
      <c r="E5" s="297"/>
      <c r="F5" s="297"/>
      <c r="G5" s="297"/>
      <c r="H5" s="297"/>
      <c r="I5" s="298"/>
    </row>
    <row r="6" spans="1:12" ht="26.25" customHeight="1" x14ac:dyDescent="0.3">
      <c r="A6" s="155"/>
      <c r="B6" s="296" t="s">
        <v>87</v>
      </c>
      <c r="C6" s="297"/>
      <c r="D6" s="297"/>
      <c r="E6" s="297"/>
      <c r="F6" s="297"/>
      <c r="G6" s="297"/>
      <c r="H6" s="297"/>
      <c r="I6" s="298"/>
    </row>
    <row r="7" spans="1:12" ht="26.25" customHeight="1" thickBot="1" x14ac:dyDescent="0.35">
      <c r="A7" s="156"/>
      <c r="B7" s="299" t="s">
        <v>88</v>
      </c>
      <c r="C7" s="300"/>
      <c r="D7" s="300"/>
      <c r="E7" s="300"/>
      <c r="F7" s="300"/>
      <c r="G7" s="300"/>
      <c r="H7" s="300"/>
      <c r="I7" s="301"/>
    </row>
    <row r="10" spans="1:12" s="102" customFormat="1" ht="14.5" thickBot="1" x14ac:dyDescent="0.35">
      <c r="A10" s="101" t="s">
        <v>89</v>
      </c>
      <c r="B10" s="11"/>
      <c r="C10" s="11"/>
      <c r="D10" s="11"/>
      <c r="E10" s="11"/>
      <c r="F10" s="11"/>
      <c r="G10" s="11"/>
      <c r="H10" s="11"/>
      <c r="I10" s="11"/>
    </row>
    <row r="11" spans="1:12" s="102" customFormat="1" ht="43.5" customHeight="1" thickBot="1" x14ac:dyDescent="0.35">
      <c r="A11" s="302" t="s">
        <v>90</v>
      </c>
      <c r="B11" s="303"/>
      <c r="C11" s="303"/>
      <c r="D11" s="303"/>
      <c r="E11" s="303"/>
      <c r="F11" s="303"/>
      <c r="G11" s="303"/>
      <c r="H11" s="303"/>
      <c r="I11" s="304"/>
      <c r="J11" s="103"/>
      <c r="K11" s="103"/>
      <c r="L11" s="103"/>
    </row>
    <row r="13" spans="1:12" ht="28" customHeight="1" x14ac:dyDescent="0.3">
      <c r="A13" s="140" t="s">
        <v>48</v>
      </c>
      <c r="B13" s="140" t="s">
        <v>49</v>
      </c>
      <c r="C13" s="140" t="s">
        <v>50</v>
      </c>
      <c r="D13" s="325" t="s">
        <v>91</v>
      </c>
      <c r="E13" s="325"/>
      <c r="F13" s="325"/>
      <c r="G13" s="325" t="s">
        <v>92</v>
      </c>
      <c r="H13" s="325"/>
      <c r="I13" s="325"/>
      <c r="J13" s="12"/>
    </row>
    <row r="14" spans="1:12" x14ac:dyDescent="0.3">
      <c r="A14" s="46" t="s">
        <v>51</v>
      </c>
      <c r="B14" s="16">
        <v>1</v>
      </c>
      <c r="C14" s="158"/>
      <c r="D14" s="261"/>
      <c r="E14" s="262"/>
      <c r="F14" s="262"/>
      <c r="G14" s="258"/>
      <c r="H14" s="258"/>
      <c r="I14" s="259"/>
      <c r="J14" s="19" t="str">
        <f>IF(AND(A13="",B14="error"),"Missing row above.","")</f>
        <v/>
      </c>
    </row>
    <row r="15" spans="1:12" x14ac:dyDescent="0.3">
      <c r="A15" s="157"/>
      <c r="B15" s="47" t="str">
        <f>IF(A15="Proposed Use",COUNTIF($A$3:A14,"Proposed use")+1,IF(A15="Subtask",B14+0.1&amp;"","&lt; Add Subtask"))</f>
        <v>&lt; Add Subtask</v>
      </c>
      <c r="C15" s="159"/>
      <c r="D15" s="260"/>
      <c r="E15" s="260"/>
      <c r="F15" s="260"/>
      <c r="G15" s="326"/>
      <c r="H15" s="326"/>
      <c r="I15" s="326"/>
      <c r="J15" s="19" t="str">
        <f t="shared" ref="J15:J23" si="0">IF(AND(A14="",B15="error"),"Missing row above.","")</f>
        <v/>
      </c>
    </row>
    <row r="16" spans="1:12" x14ac:dyDescent="0.3">
      <c r="A16" s="157"/>
      <c r="B16" s="47" t="str">
        <f>IF(AND(A15="",A16&lt;&gt;""),"ERROR",IF(A16="Proposed Use",COUNTIF($A$3:A15,"Proposed use")+1,IF(A16="Subtask",B15+0.1&amp;"","")))</f>
        <v/>
      </c>
      <c r="C16" s="159"/>
      <c r="D16" s="257"/>
      <c r="E16" s="257"/>
      <c r="F16" s="257"/>
      <c r="G16" s="256"/>
      <c r="H16" s="256"/>
      <c r="I16" s="256"/>
      <c r="J16" s="19" t="str">
        <f t="shared" si="0"/>
        <v/>
      </c>
    </row>
    <row r="17" spans="1:13" x14ac:dyDescent="0.3">
      <c r="A17" s="157"/>
      <c r="B17" s="47" t="str">
        <f>IF(AND(A16="",A17&lt;&gt;""),"ERROR",IF(A17="Proposed Use",COUNTIF($A$3:A16,"Proposed use")+1,IF(A17="Subtask",B16+0.1&amp;"","")))</f>
        <v/>
      </c>
      <c r="C17" s="159"/>
      <c r="D17" s="257"/>
      <c r="E17" s="257"/>
      <c r="F17" s="257"/>
      <c r="G17" s="256"/>
      <c r="H17" s="256"/>
      <c r="I17" s="256"/>
      <c r="J17" s="19" t="str">
        <f t="shared" si="0"/>
        <v/>
      </c>
      <c r="M17" s="14"/>
    </row>
    <row r="18" spans="1:13" x14ac:dyDescent="0.3">
      <c r="A18" s="157"/>
      <c r="B18" s="47" t="str">
        <f>IF(AND(A17="",A18&lt;&gt;""),"ERROR",IF(A18="Proposed Use",COUNTIF($A$3:A17,"Proposed use")+1,IF(A18="Subtask",B17+0.1&amp;"","")))</f>
        <v/>
      </c>
      <c r="C18" s="159"/>
      <c r="D18" s="257"/>
      <c r="E18" s="257"/>
      <c r="F18" s="257"/>
      <c r="G18" s="256"/>
      <c r="H18" s="256"/>
      <c r="I18" s="256"/>
      <c r="J18" s="19" t="str">
        <f t="shared" si="0"/>
        <v/>
      </c>
    </row>
    <row r="19" spans="1:13" x14ac:dyDescent="0.3">
      <c r="A19" s="157"/>
      <c r="B19" s="47" t="str">
        <f>IF(AND(A18="",A19&lt;&gt;""),"ERROR",IF(A19="Proposed Use",COUNTIF($A$3:A18,"Proposed use")+1,IF(A19="Subtask",B18+0.1&amp;"","")))</f>
        <v/>
      </c>
      <c r="C19" s="159"/>
      <c r="D19" s="257"/>
      <c r="E19" s="257"/>
      <c r="F19" s="257"/>
      <c r="G19" s="256"/>
      <c r="H19" s="256"/>
      <c r="I19" s="256"/>
      <c r="J19" s="19" t="str">
        <f t="shared" si="0"/>
        <v/>
      </c>
    </row>
    <row r="20" spans="1:13" x14ac:dyDescent="0.3">
      <c r="A20" s="157"/>
      <c r="B20" s="47" t="str">
        <f>IF(AND(A19="",A20&lt;&gt;""),"ERROR",IF(A20="Proposed Use",COUNTIF($A$3:A19,"Proposed use")+1,IF(A20="Subtask",B19+0.1&amp;"","")))</f>
        <v/>
      </c>
      <c r="C20" s="159"/>
      <c r="D20" s="257"/>
      <c r="E20" s="257"/>
      <c r="F20" s="257"/>
      <c r="G20" s="256"/>
      <c r="H20" s="256"/>
      <c r="I20" s="256"/>
      <c r="J20" s="19" t="str">
        <f t="shared" si="0"/>
        <v/>
      </c>
    </row>
    <row r="21" spans="1:13" x14ac:dyDescent="0.3">
      <c r="A21" s="157"/>
      <c r="B21" s="47" t="str">
        <f>IF(AND(A20="",A21&lt;&gt;""),"ERROR",IF(A21="Proposed Use",COUNTIF($A$3:A20,"Proposed use")+1,IF(A21="Subtask",B20+0.1&amp;"","")))</f>
        <v/>
      </c>
      <c r="C21" s="159"/>
      <c r="D21" s="257"/>
      <c r="E21" s="257"/>
      <c r="F21" s="257"/>
      <c r="G21" s="256"/>
      <c r="H21" s="256"/>
      <c r="I21" s="256"/>
      <c r="J21" s="19" t="str">
        <f t="shared" si="0"/>
        <v/>
      </c>
    </row>
    <row r="22" spans="1:13" x14ac:dyDescent="0.3">
      <c r="A22" s="157"/>
      <c r="B22" s="47" t="str">
        <f>IF(AND(A21="",A22&lt;&gt;""),"ERROR",IF(A22="Proposed Use",COUNTIF($A$3:A21,"Proposed use")+1,IF(A22="Subtask",B21+0.1&amp;"","")))</f>
        <v/>
      </c>
      <c r="C22" s="159"/>
      <c r="D22" s="257"/>
      <c r="E22" s="257"/>
      <c r="F22" s="257"/>
      <c r="G22" s="256"/>
      <c r="H22" s="256"/>
      <c r="I22" s="256"/>
      <c r="J22" s="19" t="str">
        <f t="shared" si="0"/>
        <v/>
      </c>
    </row>
    <row r="23" spans="1:13" x14ac:dyDescent="0.3">
      <c r="A23" s="157"/>
      <c r="B23" s="47" t="str">
        <f>IF(AND(A22="",A23&lt;&gt;""),"ERROR",IF(A23="Proposed Use",COUNTIF($A$3:A22,"Proposed use")+1,IF(A23="Subtask",B22+0.1&amp;"","")))</f>
        <v/>
      </c>
      <c r="C23" s="159"/>
      <c r="D23" s="257"/>
      <c r="E23" s="257"/>
      <c r="F23" s="257"/>
      <c r="G23" s="256"/>
      <c r="H23" s="256"/>
      <c r="I23" s="256"/>
      <c r="J23" s="19" t="str">
        <f t="shared" si="0"/>
        <v/>
      </c>
    </row>
    <row r="25" spans="1:13" ht="43.5" customHeight="1" x14ac:dyDescent="0.3">
      <c r="A25" s="140" t="s">
        <v>48</v>
      </c>
      <c r="B25" s="140" t="s">
        <v>49</v>
      </c>
      <c r="C25" s="140" t="s">
        <v>93</v>
      </c>
      <c r="D25" s="140" t="s">
        <v>94</v>
      </c>
      <c r="E25" s="140" t="s">
        <v>95</v>
      </c>
      <c r="F25" s="140" t="s">
        <v>96</v>
      </c>
      <c r="G25" s="140" t="s">
        <v>97</v>
      </c>
      <c r="H25" s="140" t="s">
        <v>46</v>
      </c>
      <c r="I25" s="12"/>
    </row>
    <row r="26" spans="1:13" x14ac:dyDescent="0.3">
      <c r="A26" s="46" t="s">
        <v>51</v>
      </c>
      <c r="B26" s="16">
        <v>1</v>
      </c>
      <c r="C26" s="160" t="s">
        <v>98</v>
      </c>
      <c r="D26" s="161"/>
      <c r="E26" s="161"/>
      <c r="F26" s="162"/>
      <c r="G26" s="162"/>
      <c r="H26" s="18">
        <f>IF(A27="Subtask",IF(SUM(F26:G26)&lt;&gt;SUM(H27:H35),"(Incomplete)",SUM(H27:H35)),SUM(F26:G26))</f>
        <v>0</v>
      </c>
      <c r="I26" s="19" t="str">
        <f>IF(H26="(Incomplete)","Total of Subtasks does not match Proposed Use total.",IF(AND(A25="",B26="error"),"Missing row above.",""))</f>
        <v/>
      </c>
    </row>
    <row r="27" spans="1:13" x14ac:dyDescent="0.3">
      <c r="A27" s="48">
        <f>A15</f>
        <v>0</v>
      </c>
      <c r="B27" s="47" t="str">
        <f>IF(A27="Proposed Use",COUNTIF($A$3:A26,"Proposed use")+1,IF(A27="Subtask",B26+0.1&amp;"",""))</f>
        <v/>
      </c>
      <c r="C27" s="163" t="s">
        <v>98</v>
      </c>
      <c r="D27" s="164"/>
      <c r="E27" s="164"/>
      <c r="F27" s="165"/>
      <c r="G27" s="165"/>
      <c r="H27" s="23" t="b">
        <f>IF($A27="Subtask",SUM(F27:G27,0))</f>
        <v>0</v>
      </c>
      <c r="I27" s="19" t="str">
        <f>IF(H27="(Incomplete)","Total of Subtasks does not match Proposed Use total.",IF(AND($A26="",$B27="error"),"Missing row above.",""))</f>
        <v/>
      </c>
      <c r="J27" s="19"/>
    </row>
    <row r="28" spans="1:13" x14ac:dyDescent="0.3">
      <c r="A28" s="48">
        <f t="shared" ref="A28:A35" si="1">A16</f>
        <v>0</v>
      </c>
      <c r="B28" s="47" t="str">
        <f>IF(AND(A27="",A28&lt;&gt;""),"ERROR",IF(A28="Proposed Use",COUNTIF($A$3:A27,"Proposed use")+1,IF(A28="Subtask",B27+0.1&amp;"","")))</f>
        <v/>
      </c>
      <c r="C28" s="163" t="s">
        <v>98</v>
      </c>
      <c r="D28" s="164"/>
      <c r="E28" s="164"/>
      <c r="F28" s="165"/>
      <c r="G28" s="165"/>
      <c r="H28" s="23" t="b">
        <f t="shared" ref="H28:H32" si="2">IF($A28="Subtask",SUM(F28:G28,0))</f>
        <v>0</v>
      </c>
      <c r="I28" s="19" t="str">
        <f t="shared" ref="I28:I32" si="3">IF(H28="(Incomplete)","Total of Subtasks does not match Proposed Use total.",IF(AND($A27="",$B28="error"),"Missing row above.",""))</f>
        <v/>
      </c>
      <c r="J28" s="19"/>
    </row>
    <row r="29" spans="1:13" x14ac:dyDescent="0.3">
      <c r="A29" s="48">
        <f t="shared" si="1"/>
        <v>0</v>
      </c>
      <c r="B29" s="47" t="str">
        <f>IF(AND(A28="",A29&lt;&gt;""),"ERROR",IF(A29="Proposed Use",COUNTIF($A$3:A28,"Proposed use")+1,IF(A29="Subtask",B28+0.1&amp;"","")))</f>
        <v/>
      </c>
      <c r="C29" s="163" t="s">
        <v>98</v>
      </c>
      <c r="D29" s="164"/>
      <c r="E29" s="164"/>
      <c r="F29" s="165"/>
      <c r="G29" s="165"/>
      <c r="H29" s="23" t="b">
        <f t="shared" si="2"/>
        <v>0</v>
      </c>
      <c r="I29" s="19" t="str">
        <f t="shared" si="3"/>
        <v/>
      </c>
      <c r="J29" s="19"/>
      <c r="M29" s="14"/>
    </row>
    <row r="30" spans="1:13" x14ac:dyDescent="0.3">
      <c r="A30" s="48">
        <f t="shared" si="1"/>
        <v>0</v>
      </c>
      <c r="B30" s="47" t="str">
        <f>IF(AND(A29="",A30&lt;&gt;""),"ERROR",IF(A30="Proposed Use",COUNTIF($A$3:A29,"Proposed use")+1,IF(A30="Subtask",B29+0.1&amp;"","")))</f>
        <v/>
      </c>
      <c r="C30" s="163" t="s">
        <v>98</v>
      </c>
      <c r="D30" s="164"/>
      <c r="E30" s="164"/>
      <c r="F30" s="165"/>
      <c r="G30" s="165"/>
      <c r="H30" s="23" t="b">
        <f t="shared" si="2"/>
        <v>0</v>
      </c>
      <c r="I30" s="19" t="str">
        <f t="shared" si="3"/>
        <v/>
      </c>
      <c r="J30" s="19"/>
    </row>
    <row r="31" spans="1:13" x14ac:dyDescent="0.3">
      <c r="A31" s="48">
        <f t="shared" si="1"/>
        <v>0</v>
      </c>
      <c r="B31" s="47" t="str">
        <f>IF(AND(A30="",A31&lt;&gt;""),"ERROR",IF(A31="Proposed Use",COUNTIF($A$3:A30,"Proposed use")+1,IF(A31="Subtask",B30+0.1&amp;"","")))</f>
        <v/>
      </c>
      <c r="C31" s="166" t="s">
        <v>98</v>
      </c>
      <c r="D31" s="164"/>
      <c r="E31" s="164"/>
      <c r="F31" s="165"/>
      <c r="G31" s="165"/>
      <c r="H31" s="23" t="b">
        <f t="shared" si="2"/>
        <v>0</v>
      </c>
      <c r="I31" s="19" t="str">
        <f t="shared" si="3"/>
        <v/>
      </c>
      <c r="J31" s="19"/>
    </row>
    <row r="32" spans="1:13" x14ac:dyDescent="0.3">
      <c r="A32" s="48">
        <f t="shared" si="1"/>
        <v>0</v>
      </c>
      <c r="B32" s="47" t="str">
        <f>IF(AND(A31="",A32&lt;&gt;""),"ERROR",IF(A32="Proposed Use",COUNTIF($A$3:A31,"Proposed use")+1,IF(A32="Subtask",B31+0.1&amp;"","")))</f>
        <v/>
      </c>
      <c r="C32" s="166" t="s">
        <v>98</v>
      </c>
      <c r="D32" s="164"/>
      <c r="E32" s="164"/>
      <c r="F32" s="165"/>
      <c r="G32" s="165"/>
      <c r="H32" s="23" t="b">
        <f t="shared" si="2"/>
        <v>0</v>
      </c>
      <c r="I32" s="19" t="str">
        <f t="shared" si="3"/>
        <v/>
      </c>
      <c r="J32" s="19"/>
    </row>
    <row r="33" spans="1:10" x14ac:dyDescent="0.3">
      <c r="A33" s="48">
        <f t="shared" si="1"/>
        <v>0</v>
      </c>
      <c r="B33" s="47" t="str">
        <f>IF(AND(A32="",A33&lt;&gt;""),"ERROR",IF(A33="Proposed Use",COUNTIF($A$3:A32,"Proposed use")+1,IF(A33="Subtask",B32+0.1&amp;"","")))</f>
        <v/>
      </c>
      <c r="C33" s="163" t="s">
        <v>98</v>
      </c>
      <c r="D33" s="164"/>
      <c r="E33" s="164"/>
      <c r="F33" s="165"/>
      <c r="G33" s="165"/>
      <c r="H33" s="23" t="b">
        <f t="shared" ref="H33:H35" si="4">IF($A33="Subtask",SUM(F33:G33,0))</f>
        <v>0</v>
      </c>
      <c r="I33" s="19" t="str">
        <f t="shared" ref="I33:I35" si="5">IF(H33="(Incomplete)","Total of Subtasks does not match Proposed Use total.",IF(AND($A32="",$B33="error"),"Missing row above.",""))</f>
        <v/>
      </c>
      <c r="J33" s="19"/>
    </row>
    <row r="34" spans="1:10" x14ac:dyDescent="0.3">
      <c r="A34" s="48">
        <f t="shared" si="1"/>
        <v>0</v>
      </c>
      <c r="B34" s="47" t="str">
        <f>IF(AND(A33="",A34&lt;&gt;""),"ERROR",IF(A34="Proposed Use",COUNTIF($A$3:A33,"Proposed use")+1,IF(A34="Subtask",B33+0.1&amp;"","")))</f>
        <v/>
      </c>
      <c r="C34" s="166" t="s">
        <v>98</v>
      </c>
      <c r="D34" s="164"/>
      <c r="E34" s="164"/>
      <c r="F34" s="165"/>
      <c r="G34" s="165"/>
      <c r="H34" s="23" t="b">
        <f t="shared" si="4"/>
        <v>0</v>
      </c>
      <c r="I34" s="19" t="str">
        <f t="shared" si="5"/>
        <v/>
      </c>
      <c r="J34" s="19"/>
    </row>
    <row r="35" spans="1:10" x14ac:dyDescent="0.3">
      <c r="A35" s="48">
        <f t="shared" si="1"/>
        <v>0</v>
      </c>
      <c r="B35" s="47" t="str">
        <f>IF(AND(A34="",A35&lt;&gt;""),"ERROR",IF(A35="Proposed Use",COUNTIF($A$3:A34,"Proposed use")+1,IF(A35="Subtask",B34+0.1&amp;"","")))</f>
        <v/>
      </c>
      <c r="C35" s="166" t="s">
        <v>98</v>
      </c>
      <c r="D35" s="164"/>
      <c r="E35" s="164"/>
      <c r="F35" s="165"/>
      <c r="G35" s="165"/>
      <c r="H35" s="23" t="b">
        <f t="shared" si="4"/>
        <v>0</v>
      </c>
      <c r="I35" s="19" t="str">
        <f t="shared" si="5"/>
        <v/>
      </c>
      <c r="J35" s="19"/>
    </row>
    <row r="36" spans="1:10" ht="14.5" thickBot="1" x14ac:dyDescent="0.35"/>
    <row r="37" spans="1:10" ht="60" customHeight="1" x14ac:dyDescent="0.3">
      <c r="A37" s="317" t="s">
        <v>99</v>
      </c>
      <c r="B37" s="318"/>
      <c r="C37" s="318"/>
      <c r="D37" s="318"/>
      <c r="E37" s="318"/>
      <c r="F37" s="318"/>
      <c r="G37" s="318"/>
      <c r="H37" s="318"/>
      <c r="I37" s="319"/>
    </row>
    <row r="38" spans="1:10" ht="206.15" customHeight="1" x14ac:dyDescent="0.3">
      <c r="A38" s="320"/>
      <c r="B38" s="321"/>
      <c r="C38" s="321"/>
      <c r="D38" s="321"/>
      <c r="E38" s="321"/>
      <c r="F38" s="321"/>
      <c r="G38" s="321"/>
      <c r="H38" s="321"/>
      <c r="I38" s="322"/>
    </row>
    <row r="39" spans="1:10" ht="87" customHeight="1" x14ac:dyDescent="0.3">
      <c r="A39" s="266" t="s">
        <v>100</v>
      </c>
      <c r="B39" s="267"/>
      <c r="C39" s="267"/>
      <c r="D39" s="267"/>
      <c r="E39" s="267"/>
      <c r="F39" s="267"/>
      <c r="G39" s="267"/>
      <c r="H39" s="267"/>
      <c r="I39" s="268"/>
    </row>
    <row r="40" spans="1:10" ht="205.5" customHeight="1" x14ac:dyDescent="0.3">
      <c r="A40" s="323"/>
      <c r="B40" s="211"/>
      <c r="C40" s="211"/>
      <c r="D40" s="211"/>
      <c r="E40" s="211"/>
      <c r="F40" s="211"/>
      <c r="G40" s="211"/>
      <c r="H40" s="211"/>
      <c r="I40" s="324"/>
    </row>
    <row r="41" spans="1:10" ht="60" customHeight="1" x14ac:dyDescent="0.3">
      <c r="A41" s="266" t="s">
        <v>101</v>
      </c>
      <c r="B41" s="267"/>
      <c r="C41" s="267"/>
      <c r="D41" s="267"/>
      <c r="E41" s="267"/>
      <c r="F41" s="267"/>
      <c r="G41" s="267"/>
      <c r="H41" s="267"/>
      <c r="I41" s="268"/>
    </row>
    <row r="42" spans="1:10" ht="205.5" customHeight="1" thickBot="1" x14ac:dyDescent="0.35">
      <c r="A42" s="269"/>
      <c r="B42" s="270"/>
      <c r="C42" s="270"/>
      <c r="D42" s="270"/>
      <c r="E42" s="270"/>
      <c r="F42" s="270"/>
      <c r="G42" s="270"/>
      <c r="H42" s="270"/>
      <c r="I42" s="271"/>
    </row>
    <row r="43" spans="1:10" ht="23.5" customHeight="1" thickBot="1" x14ac:dyDescent="0.35">
      <c r="A43" s="104"/>
      <c r="B43" s="104"/>
      <c r="C43" s="104"/>
      <c r="D43" s="104"/>
      <c r="E43" s="104"/>
      <c r="F43" s="104"/>
      <c r="G43" s="104"/>
      <c r="H43" s="104"/>
    </row>
    <row r="44" spans="1:10" ht="23" x14ac:dyDescent="0.3">
      <c r="A44" s="272" t="s">
        <v>102</v>
      </c>
      <c r="B44" s="273"/>
      <c r="C44" s="273"/>
      <c r="D44" s="274"/>
      <c r="E44" s="104"/>
      <c r="F44" s="104"/>
      <c r="G44" s="104"/>
      <c r="H44" s="104"/>
    </row>
    <row r="45" spans="1:10" ht="14.5" thickBot="1" x14ac:dyDescent="0.35">
      <c r="A45" s="275" t="s">
        <v>103</v>
      </c>
      <c r="B45" s="276"/>
      <c r="C45" s="276"/>
      <c r="D45" s="277"/>
      <c r="E45" s="104"/>
      <c r="F45" s="104"/>
      <c r="G45" s="104"/>
      <c r="H45" s="104"/>
    </row>
    <row r="46" spans="1:10" ht="20.25" customHeight="1" x14ac:dyDescent="0.3">
      <c r="A46" s="278" t="s">
        <v>104</v>
      </c>
      <c r="B46" s="279"/>
      <c r="C46" s="279"/>
      <c r="D46" s="280"/>
      <c r="E46" s="104"/>
      <c r="F46" s="104"/>
      <c r="G46" s="104"/>
      <c r="H46" s="104"/>
    </row>
    <row r="47" spans="1:10" ht="18" customHeight="1" thickBot="1" x14ac:dyDescent="0.35">
      <c r="A47" s="293" t="s">
        <v>105</v>
      </c>
      <c r="B47" s="294"/>
      <c r="C47" s="294"/>
      <c r="D47" s="295"/>
      <c r="E47" s="104"/>
      <c r="F47" s="104"/>
      <c r="G47" s="104"/>
      <c r="H47" s="104"/>
    </row>
    <row r="48" spans="1:10" ht="66.75" customHeight="1" thickBot="1" x14ac:dyDescent="0.35">
      <c r="A48" s="281" t="s">
        <v>106</v>
      </c>
      <c r="B48" s="282"/>
      <c r="C48" s="282"/>
      <c r="D48" s="283"/>
      <c r="E48" s="104"/>
      <c r="G48" s="105"/>
      <c r="H48" s="105"/>
      <c r="I48" s="106"/>
    </row>
    <row r="49" spans="1:8" ht="39.65" customHeight="1" x14ac:dyDescent="0.3">
      <c r="A49" s="167"/>
      <c r="B49" s="284" t="s">
        <v>107</v>
      </c>
      <c r="C49" s="284"/>
      <c r="D49" s="285"/>
      <c r="E49" s="107"/>
      <c r="F49" s="104"/>
      <c r="G49" s="104"/>
      <c r="H49" s="104"/>
    </row>
    <row r="50" spans="1:8" ht="40" customHeight="1" x14ac:dyDescent="0.3">
      <c r="A50" s="168"/>
      <c r="B50" s="286" t="s">
        <v>108</v>
      </c>
      <c r="C50" s="286"/>
      <c r="D50" s="287"/>
      <c r="E50" s="108"/>
      <c r="F50" s="104"/>
      <c r="G50" s="104"/>
      <c r="H50" s="104"/>
    </row>
    <row r="51" spans="1:8" ht="40" customHeight="1" x14ac:dyDescent="0.3">
      <c r="A51" s="168"/>
      <c r="B51" s="286" t="s">
        <v>109</v>
      </c>
      <c r="C51" s="286"/>
      <c r="D51" s="287"/>
      <c r="E51" s="104"/>
      <c r="F51" s="104"/>
      <c r="G51" s="104"/>
      <c r="H51" s="104"/>
    </row>
    <row r="52" spans="1:8" ht="40" customHeight="1" x14ac:dyDescent="0.3">
      <c r="A52" s="168"/>
      <c r="B52" s="286" t="s">
        <v>110</v>
      </c>
      <c r="C52" s="286"/>
      <c r="D52" s="287"/>
      <c r="E52" s="104"/>
      <c r="F52" s="104"/>
      <c r="G52" s="104"/>
      <c r="H52" s="104"/>
    </row>
    <row r="53" spans="1:8" ht="40" customHeight="1" thickBot="1" x14ac:dyDescent="0.35">
      <c r="A53" s="169"/>
      <c r="B53" s="288" t="s">
        <v>111</v>
      </c>
      <c r="C53" s="288"/>
      <c r="D53" s="289"/>
      <c r="E53" s="104"/>
      <c r="F53" s="104"/>
      <c r="G53" s="104"/>
      <c r="H53" s="104"/>
    </row>
    <row r="54" spans="1:8" ht="57" customHeight="1" thickBot="1" x14ac:dyDescent="0.35">
      <c r="A54" s="290" t="s">
        <v>112</v>
      </c>
      <c r="B54" s="291"/>
      <c r="C54" s="291"/>
      <c r="D54" s="292"/>
      <c r="E54" s="104"/>
      <c r="F54" s="104"/>
      <c r="G54" s="104"/>
      <c r="H54" s="104"/>
    </row>
    <row r="55" spans="1:8" ht="213.65" customHeight="1" thickBot="1" x14ac:dyDescent="0.35">
      <c r="A55" s="263"/>
      <c r="B55" s="264"/>
      <c r="C55" s="264"/>
      <c r="D55" s="265"/>
      <c r="E55" s="104"/>
      <c r="F55" s="104"/>
      <c r="G55" s="104"/>
      <c r="H55" s="104"/>
    </row>
    <row r="56" spans="1:8" x14ac:dyDescent="0.3">
      <c r="A56" s="104"/>
      <c r="B56" s="104"/>
      <c r="C56" s="104"/>
      <c r="D56" s="104"/>
    </row>
  </sheetData>
  <sheetProtection algorithmName="SHA-512" hashValue="QkpGlWB+4D0If3JZYhq8ZIw0ss4AOwuWElYFzNe2fUJP2yEGicDao4Zfk2yNLcYESnuSsD5QlXjzKHPS60qnLQ==" saltValue="trwbMy9v90GguUcbPDmxXw==" spinCount="100000" sheet="1" objects="1" scenarios="1"/>
  <mergeCells count="48">
    <mergeCell ref="A37:I37"/>
    <mergeCell ref="A38:I38"/>
    <mergeCell ref="A39:I39"/>
    <mergeCell ref="A40:I40"/>
    <mergeCell ref="G13:I13"/>
    <mergeCell ref="D13:F13"/>
    <mergeCell ref="G15:I15"/>
    <mergeCell ref="G20:I20"/>
    <mergeCell ref="D21:F21"/>
    <mergeCell ref="D20:F20"/>
    <mergeCell ref="G19:I19"/>
    <mergeCell ref="G18:I18"/>
    <mergeCell ref="G23:I23"/>
    <mergeCell ref="G22:I22"/>
    <mergeCell ref="D23:F23"/>
    <mergeCell ref="D22:F22"/>
    <mergeCell ref="B6:I6"/>
    <mergeCell ref="B7:I7"/>
    <mergeCell ref="A11:I11"/>
    <mergeCell ref="A1:I1"/>
    <mergeCell ref="A2:I2"/>
    <mergeCell ref="A3:I3"/>
    <mergeCell ref="B4:I4"/>
    <mergeCell ref="B5:I5"/>
    <mergeCell ref="A55:D55"/>
    <mergeCell ref="A41:I41"/>
    <mergeCell ref="A42:I42"/>
    <mergeCell ref="A44:D44"/>
    <mergeCell ref="A45:D45"/>
    <mergeCell ref="A46:D46"/>
    <mergeCell ref="A48:D48"/>
    <mergeCell ref="B49:D49"/>
    <mergeCell ref="B50:D50"/>
    <mergeCell ref="B52:D52"/>
    <mergeCell ref="B53:D53"/>
    <mergeCell ref="A54:D54"/>
    <mergeCell ref="A47:D47"/>
    <mergeCell ref="B51:D51"/>
    <mergeCell ref="G21:I21"/>
    <mergeCell ref="D19:F19"/>
    <mergeCell ref="D18:F18"/>
    <mergeCell ref="D16:F16"/>
    <mergeCell ref="G14:I14"/>
    <mergeCell ref="D15:F15"/>
    <mergeCell ref="D14:F14"/>
    <mergeCell ref="G17:I17"/>
    <mergeCell ref="G16:I16"/>
    <mergeCell ref="D17:F17"/>
  </mergeCells>
  <conditionalFormatting sqref="A15">
    <cfRule type="expression" dxfId="281" priority="29">
      <formula>$A15&lt;&gt;""</formula>
    </cfRule>
    <cfRule type="expression" dxfId="280" priority="47">
      <formula>$A14&lt;&gt;""</formula>
    </cfRule>
  </conditionalFormatting>
  <conditionalFormatting sqref="A15:D15">
    <cfRule type="expression" dxfId="279" priority="46">
      <formula>$A15&lt;&gt;""</formula>
    </cfRule>
  </conditionalFormatting>
  <conditionalFormatting sqref="B15:D23 G15:G23">
    <cfRule type="expression" dxfId="278" priority="43">
      <formula>$A15=""</formula>
    </cfRule>
  </conditionalFormatting>
  <conditionalFormatting sqref="C15:D23 G15:G23">
    <cfRule type="expression" dxfId="277" priority="44">
      <formula>$A15&lt;&gt;0</formula>
    </cfRule>
  </conditionalFormatting>
  <conditionalFormatting sqref="B15">
    <cfRule type="cellIs" dxfId="276" priority="36" operator="equal">
      <formula>"&lt; Add Subtask"</formula>
    </cfRule>
    <cfRule type="cellIs" dxfId="275" priority="45" operator="equal">
      <formula>"ERROR"</formula>
    </cfRule>
  </conditionalFormatting>
  <conditionalFormatting sqref="A16:A23">
    <cfRule type="expression" dxfId="274" priority="42">
      <formula>$A15&lt;&gt;""</formula>
    </cfRule>
  </conditionalFormatting>
  <conditionalFormatting sqref="B16:B23">
    <cfRule type="cellIs" dxfId="273" priority="40" operator="equal">
      <formula>"ERROR"</formula>
    </cfRule>
  </conditionalFormatting>
  <conditionalFormatting sqref="J14 I27:J32">
    <cfRule type="expression" dxfId="272" priority="38">
      <formula>$B14="error"</formula>
    </cfRule>
  </conditionalFormatting>
  <conditionalFormatting sqref="J15:J23">
    <cfRule type="expression" dxfId="271" priority="37">
      <formula>$B15="error"</formula>
    </cfRule>
  </conditionalFormatting>
  <conditionalFormatting sqref="J14:J23 I27:J32">
    <cfRule type="expression" dxfId="270" priority="48">
      <formula>$I14="(Incomplete)"</formula>
    </cfRule>
    <cfRule type="expression" dxfId="269" priority="49">
      <formula>$A14=""</formula>
    </cfRule>
  </conditionalFormatting>
  <conditionalFormatting sqref="A27:G32">
    <cfRule type="expression" dxfId="268" priority="30">
      <formula>$A15&lt;&gt;""</formula>
    </cfRule>
    <cfRule type="expression" dxfId="267" priority="33">
      <formula>$A15=""</formula>
    </cfRule>
  </conditionalFormatting>
  <conditionalFormatting sqref="C27:G32">
    <cfRule type="expression" dxfId="266" priority="34">
      <formula>$A15&lt;&gt;0</formula>
    </cfRule>
  </conditionalFormatting>
  <conditionalFormatting sqref="B27">
    <cfRule type="cellIs" dxfId="265" priority="35" operator="equal">
      <formula>"ERROR"</formula>
    </cfRule>
  </conditionalFormatting>
  <conditionalFormatting sqref="B28:B32">
    <cfRule type="cellIs" dxfId="264" priority="32" operator="equal">
      <formula>"ERROR"</formula>
    </cfRule>
  </conditionalFormatting>
  <conditionalFormatting sqref="A26:H32">
    <cfRule type="expression" dxfId="263" priority="31">
      <formula>$A26="Proposed Use"</formula>
    </cfRule>
  </conditionalFormatting>
  <conditionalFormatting sqref="A16:A23">
    <cfRule type="expression" dxfId="262" priority="26">
      <formula>$A16&lt;&gt;""</formula>
    </cfRule>
    <cfRule type="expression" dxfId="261" priority="28">
      <formula>$A15&lt;&gt;""</formula>
    </cfRule>
  </conditionalFormatting>
  <conditionalFormatting sqref="A16:A23">
    <cfRule type="expression" dxfId="260" priority="27">
      <formula>$A16&lt;&gt;""</formula>
    </cfRule>
  </conditionalFormatting>
  <conditionalFormatting sqref="I26">
    <cfRule type="expression" dxfId="259" priority="16">
      <formula>$B26="error"</formula>
    </cfRule>
  </conditionalFormatting>
  <conditionalFormatting sqref="H27:H32">
    <cfRule type="expression" dxfId="258" priority="15">
      <formula>$A15&lt;&gt;""</formula>
    </cfRule>
    <cfRule type="expression" dxfId="257" priority="18">
      <formula>$A15=""</formula>
    </cfRule>
  </conditionalFormatting>
  <conditionalFormatting sqref="I26">
    <cfRule type="expression" dxfId="256" priority="19">
      <formula>$H26="(Incomplete)"</formula>
    </cfRule>
    <cfRule type="expression" dxfId="255" priority="20">
      <formula>$A26=""</formula>
    </cfRule>
  </conditionalFormatting>
  <conditionalFormatting sqref="H27:I32">
    <cfRule type="expression" dxfId="254" priority="22">
      <formula>$A15=""</formula>
    </cfRule>
  </conditionalFormatting>
  <conditionalFormatting sqref="A14:I23">
    <cfRule type="expression" dxfId="253" priority="39">
      <formula>$A14="Proposed Use"</formula>
    </cfRule>
    <cfRule type="expression" dxfId="252" priority="41">
      <formula>$A14&lt;&gt;""</formula>
    </cfRule>
  </conditionalFormatting>
  <conditionalFormatting sqref="I33:J35">
    <cfRule type="expression" dxfId="251" priority="9">
      <formula>$B33="error"</formula>
    </cfRule>
  </conditionalFormatting>
  <conditionalFormatting sqref="I33:J35">
    <cfRule type="expression" dxfId="250" priority="10">
      <formula>$I33="(Incomplete)"</formula>
    </cfRule>
    <cfRule type="expression" dxfId="249" priority="11">
      <formula>$A33=""</formula>
    </cfRule>
  </conditionalFormatting>
  <conditionalFormatting sqref="A33:G35">
    <cfRule type="expression" dxfId="248" priority="4">
      <formula>$A21&lt;&gt;""</formula>
    </cfRule>
    <cfRule type="expression" dxfId="247" priority="7">
      <formula>$A21=""</formula>
    </cfRule>
  </conditionalFormatting>
  <conditionalFormatting sqref="C33:G35">
    <cfRule type="expression" dxfId="246" priority="8">
      <formula>$A21&lt;&gt;0</formula>
    </cfRule>
  </conditionalFormatting>
  <conditionalFormatting sqref="B33:B35">
    <cfRule type="cellIs" dxfId="245" priority="6" operator="equal">
      <formula>"ERROR"</formula>
    </cfRule>
  </conditionalFormatting>
  <conditionalFormatting sqref="A33:H35">
    <cfRule type="expression" dxfId="244" priority="5">
      <formula>$A33="Proposed Use"</formula>
    </cfRule>
  </conditionalFormatting>
  <conditionalFormatting sqref="H33:H35">
    <cfRule type="expression" dxfId="243" priority="1">
      <formula>$A21&lt;&gt;""</formula>
    </cfRule>
    <cfRule type="expression" dxfId="242" priority="2">
      <formula>$A21=""</formula>
    </cfRule>
  </conditionalFormatting>
  <conditionalFormatting sqref="H33:I35">
    <cfRule type="expression" dxfId="241" priority="3">
      <formula>$A21=""</formula>
    </cfRule>
  </conditionalFormatting>
  <dataValidations count="3">
    <dataValidation type="list" allowBlank="1" showInputMessage="1" showErrorMessage="1" sqref="C26:C35" xr:uid="{C81513B8-2D66-4F22-9043-737E8150C42F}">
      <formula1>"Retained,Suballocated"</formula1>
    </dataValidation>
    <dataValidation type="list" allowBlank="1" showInputMessage="1" showErrorMessage="1" sqref="A15:A23" xr:uid="{01BA868A-9396-467A-9425-44FD2D3F16F1}">
      <formula1>"Subtask"</formula1>
    </dataValidation>
    <dataValidation type="list" allowBlank="1" showInputMessage="1" showErrorMessage="1" sqref="A4:A7" xr:uid="{DF132AAB-4130-4359-A45F-ED640100ECC5}">
      <formula1>"X"</formula1>
    </dataValidation>
  </dataValidations>
  <pageMargins left="0.7" right="0.7" top="0.75" bottom="0.75" header="0.3" footer="0.3"/>
  <pageSetup scale="73" orientation="landscape" horizontalDpi="1200" verticalDpi="1200" r:id="rId1"/>
  <rowBreaks count="2" manualBreakCount="2">
    <brk id="36" max="8" man="1"/>
    <brk id="40" max="8" man="1"/>
  </rowBreaks>
  <colBreaks count="1" manualBreakCount="1">
    <brk id="9" max="103"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171450</xdr:colOff>
                    <xdr:row>48</xdr:row>
                    <xdr:rowOff>133350</xdr:rowOff>
                  </from>
                  <to>
                    <xdr:col>0</xdr:col>
                    <xdr:colOff>971550</xdr:colOff>
                    <xdr:row>48</xdr:row>
                    <xdr:rowOff>342900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171450</xdr:colOff>
                    <xdr:row>49</xdr:row>
                    <xdr:rowOff>114300</xdr:rowOff>
                  </from>
                  <to>
                    <xdr:col>0</xdr:col>
                    <xdr:colOff>971550</xdr:colOff>
                    <xdr:row>49</xdr:row>
                    <xdr:rowOff>323850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171450</xdr:colOff>
                    <xdr:row>50</xdr:row>
                    <xdr:rowOff>127000</xdr:rowOff>
                  </from>
                  <to>
                    <xdr:col>0</xdr:col>
                    <xdr:colOff>971550</xdr:colOff>
                    <xdr:row>50</xdr:row>
                    <xdr:rowOff>336550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171450</xdr:colOff>
                    <xdr:row>51</xdr:row>
                    <xdr:rowOff>133350</xdr:rowOff>
                  </from>
                  <to>
                    <xdr:col>0</xdr:col>
                    <xdr:colOff>971550</xdr:colOff>
                    <xdr:row>51</xdr:row>
                    <xdr:rowOff>342900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171450</xdr:colOff>
                    <xdr:row>52</xdr:row>
                    <xdr:rowOff>69850</xdr:rowOff>
                  </from>
                  <to>
                    <xdr:col>1</xdr:col>
                    <xdr:colOff>107950</xdr:colOff>
                    <xdr:row>52</xdr:row>
                    <xdr:rowOff>393700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27ACD-04AC-4FF3-8980-9189E96DA006}">
  <dimension ref="A1:N76"/>
  <sheetViews>
    <sheetView topLeftCell="A2" zoomScaleNormal="100" workbookViewId="0">
      <selection activeCell="A16" sqref="A16"/>
    </sheetView>
  </sheetViews>
  <sheetFormatPr defaultColWidth="8.7265625" defaultRowHeight="14" x14ac:dyDescent="0.3"/>
  <cols>
    <col min="1" max="1" width="16.1796875" style="29" customWidth="1"/>
    <col min="2" max="2" width="18.81640625" style="29" bestFit="1" customWidth="1"/>
    <col min="3" max="3" width="32.54296875" style="29" customWidth="1"/>
    <col min="4" max="7" width="16.54296875" style="29" customWidth="1"/>
    <col min="8" max="8" width="17.1796875" style="29" customWidth="1"/>
    <col min="9" max="9" width="16.54296875" style="29" customWidth="1"/>
    <col min="10" max="11" width="20.26953125" style="29" customWidth="1"/>
    <col min="12" max="12" width="8.7265625" style="29"/>
    <col min="13" max="13" width="19.453125" style="29" customWidth="1"/>
    <col min="14" max="15" width="18.54296875" style="29" customWidth="1"/>
    <col min="16" max="17" width="12.453125" style="29" customWidth="1"/>
    <col min="18" max="19" width="18.1796875" style="29" customWidth="1"/>
    <col min="20" max="23" width="16.453125" style="29" customWidth="1"/>
    <col min="24" max="24" width="27.453125" style="29" customWidth="1"/>
    <col min="25" max="16384" width="8.7265625" style="29"/>
  </cols>
  <sheetData>
    <row r="1" spans="1:12" ht="25.5" customHeight="1" x14ac:dyDescent="0.3">
      <c r="A1" s="332" t="s">
        <v>113</v>
      </c>
      <c r="B1" s="333"/>
      <c r="C1" s="333"/>
      <c r="D1" s="333"/>
      <c r="E1" s="333"/>
      <c r="F1" s="333"/>
      <c r="G1" s="333"/>
      <c r="H1" s="333"/>
      <c r="I1" s="334"/>
    </row>
    <row r="2" spans="1:12" ht="19.5" customHeight="1" x14ac:dyDescent="0.3">
      <c r="A2" s="335" t="s">
        <v>114</v>
      </c>
      <c r="B2" s="336"/>
      <c r="C2" s="336"/>
      <c r="D2" s="336"/>
      <c r="E2" s="336"/>
      <c r="F2" s="336"/>
      <c r="G2" s="336"/>
      <c r="H2" s="336"/>
      <c r="I2" s="337"/>
    </row>
    <row r="3" spans="1:12" ht="14.5" thickBot="1" x14ac:dyDescent="0.35">
      <c r="A3" s="338" t="s">
        <v>84</v>
      </c>
      <c r="B3" s="339"/>
      <c r="C3" s="339"/>
      <c r="D3" s="339"/>
      <c r="E3" s="339"/>
      <c r="F3" s="339"/>
      <c r="G3" s="339"/>
      <c r="H3" s="339"/>
      <c r="I3" s="340"/>
    </row>
    <row r="4" spans="1:12" ht="26.25" customHeight="1" x14ac:dyDescent="0.3">
      <c r="A4" s="3"/>
      <c r="B4" s="341" t="s">
        <v>85</v>
      </c>
      <c r="C4" s="342"/>
      <c r="D4" s="342"/>
      <c r="E4" s="342"/>
      <c r="F4" s="342"/>
      <c r="G4" s="342"/>
      <c r="H4" s="342"/>
      <c r="I4" s="343"/>
    </row>
    <row r="5" spans="1:12" ht="26.25" customHeight="1" x14ac:dyDescent="0.3">
      <c r="A5" s="4"/>
      <c r="B5" s="344" t="s">
        <v>86</v>
      </c>
      <c r="C5" s="345"/>
      <c r="D5" s="345"/>
      <c r="E5" s="345"/>
      <c r="F5" s="345"/>
      <c r="G5" s="345"/>
      <c r="H5" s="345"/>
      <c r="I5" s="346"/>
    </row>
    <row r="6" spans="1:12" ht="26.25" customHeight="1" x14ac:dyDescent="0.3">
      <c r="A6" s="4"/>
      <c r="B6" s="344" t="s">
        <v>87</v>
      </c>
      <c r="C6" s="345"/>
      <c r="D6" s="345"/>
      <c r="E6" s="345"/>
      <c r="F6" s="345"/>
      <c r="G6" s="345"/>
      <c r="H6" s="345"/>
      <c r="I6" s="346"/>
    </row>
    <row r="7" spans="1:12" ht="26.25" customHeight="1" thickBot="1" x14ac:dyDescent="0.35">
      <c r="A7" s="5"/>
      <c r="B7" s="347" t="s">
        <v>88</v>
      </c>
      <c r="C7" s="348"/>
      <c r="D7" s="348"/>
      <c r="E7" s="348"/>
      <c r="F7" s="348"/>
      <c r="G7" s="348"/>
      <c r="H7" s="348"/>
      <c r="I7" s="349"/>
    </row>
    <row r="10" spans="1:12" s="31" customFormat="1" ht="14.5" thickBot="1" x14ac:dyDescent="0.35">
      <c r="A10" s="30" t="s">
        <v>89</v>
      </c>
      <c r="B10" s="29"/>
      <c r="C10" s="29"/>
      <c r="D10" s="29"/>
      <c r="E10" s="29"/>
      <c r="F10" s="29"/>
      <c r="G10" s="29"/>
      <c r="H10" s="29"/>
      <c r="I10" s="29"/>
    </row>
    <row r="11" spans="1:12" s="31" customFormat="1" ht="30" customHeight="1" thickBot="1" x14ac:dyDescent="0.35">
      <c r="A11" s="350" t="s">
        <v>90</v>
      </c>
      <c r="B11" s="351"/>
      <c r="C11" s="351"/>
      <c r="D11" s="351"/>
      <c r="E11" s="351"/>
      <c r="F11" s="351"/>
      <c r="G11" s="351"/>
      <c r="H11" s="351"/>
      <c r="I11" s="352"/>
      <c r="J11" s="44"/>
      <c r="K11" s="44"/>
      <c r="L11" s="44"/>
    </row>
    <row r="13" spans="1:12" s="11" customFormat="1" ht="28" customHeight="1" x14ac:dyDescent="0.3">
      <c r="A13" s="13" t="s">
        <v>48</v>
      </c>
      <c r="B13" s="13" t="s">
        <v>49</v>
      </c>
      <c r="C13" s="13" t="s">
        <v>50</v>
      </c>
      <c r="D13" s="353" t="s">
        <v>91</v>
      </c>
      <c r="E13" s="354"/>
      <c r="F13" s="353" t="s">
        <v>92</v>
      </c>
      <c r="G13" s="354"/>
      <c r="H13" s="353" t="s">
        <v>115</v>
      </c>
      <c r="I13" s="354"/>
      <c r="J13" s="12"/>
    </row>
    <row r="14" spans="1:12" s="11" customFormat="1" x14ac:dyDescent="0.3">
      <c r="A14" s="15" t="s">
        <v>51</v>
      </c>
      <c r="B14" s="16">
        <v>1</v>
      </c>
      <c r="C14" s="24" t="s">
        <v>50</v>
      </c>
      <c r="D14" s="327"/>
      <c r="E14" s="328"/>
      <c r="F14" s="329"/>
      <c r="G14" s="329"/>
      <c r="H14" s="330"/>
      <c r="I14" s="331"/>
      <c r="J14" s="19" t="str">
        <f>IF(AND(A13="",B14="error"),"Missing row above.","")</f>
        <v/>
      </c>
    </row>
    <row r="15" spans="1:12" s="11" customFormat="1" x14ac:dyDescent="0.3">
      <c r="A15" s="20"/>
      <c r="B15" s="21" t="str">
        <f>IF(A15="Proposed Use",COUNTIF($A$3:A14,"Proposed use")+1,IF(A15="Subtask",B14+0.1&amp;"","&lt; Add Subtask"))</f>
        <v>&lt; Add Subtask</v>
      </c>
      <c r="C15" s="25" t="s">
        <v>116</v>
      </c>
      <c r="D15" s="355"/>
      <c r="E15" s="355"/>
      <c r="F15" s="356"/>
      <c r="G15" s="356"/>
      <c r="H15" s="357"/>
      <c r="I15" s="357"/>
      <c r="J15" s="19" t="str">
        <f t="shared" ref="J15:J23" si="0">IF(AND(A14="",B15="error"),"Missing row above.","")</f>
        <v/>
      </c>
    </row>
    <row r="16" spans="1:12" s="11" customFormat="1" x14ac:dyDescent="0.3">
      <c r="A16" s="20"/>
      <c r="B16" s="21" t="str">
        <f>IF(AND(A15="",A16&lt;&gt;""),"ERROR",IF(A16="Proposed Use",COUNTIF($A$3:A15,"Proposed use")+1,IF(A16="Subtask",B15+0.1&amp;"","")))</f>
        <v/>
      </c>
      <c r="C16" s="25" t="s">
        <v>117</v>
      </c>
      <c r="D16" s="358"/>
      <c r="E16" s="358"/>
      <c r="F16" s="359"/>
      <c r="G16" s="359"/>
      <c r="H16" s="360"/>
      <c r="I16" s="360"/>
      <c r="J16" s="19" t="str">
        <f t="shared" si="0"/>
        <v/>
      </c>
    </row>
    <row r="17" spans="1:13" s="11" customFormat="1" x14ac:dyDescent="0.3">
      <c r="A17" s="20"/>
      <c r="B17" s="21" t="str">
        <f>IF(AND(A16="",A17&lt;&gt;""),"ERROR",IF(A17="Proposed Use",COUNTIF($A$3:A16,"Proposed use")+1,IF(A17="Subtask",B16+0.1&amp;"","")))</f>
        <v/>
      </c>
      <c r="C17" s="25" t="s">
        <v>118</v>
      </c>
      <c r="D17" s="358"/>
      <c r="E17" s="358"/>
      <c r="F17" s="359"/>
      <c r="G17" s="359"/>
      <c r="H17" s="360"/>
      <c r="I17" s="360"/>
      <c r="J17" s="19" t="str">
        <f t="shared" si="0"/>
        <v/>
      </c>
      <c r="M17" s="14"/>
    </row>
    <row r="18" spans="1:13" s="11" customFormat="1" x14ac:dyDescent="0.3">
      <c r="A18" s="20"/>
      <c r="B18" s="21" t="str">
        <f>IF(AND(A17="",A18&lt;&gt;""),"ERROR",IF(A18="Proposed Use",COUNTIF($A$3:A17,"Proposed use")+1,IF(A18="Subtask",B17+0.1&amp;"","")))</f>
        <v/>
      </c>
      <c r="C18" s="25"/>
      <c r="D18" s="358"/>
      <c r="E18" s="358"/>
      <c r="F18" s="359"/>
      <c r="G18" s="359"/>
      <c r="H18" s="360"/>
      <c r="I18" s="360"/>
      <c r="J18" s="19" t="str">
        <f t="shared" si="0"/>
        <v/>
      </c>
    </row>
    <row r="19" spans="1:13" s="11" customFormat="1" x14ac:dyDescent="0.3">
      <c r="A19" s="20"/>
      <c r="B19" s="21" t="str">
        <f>IF(AND(A18="",A19&lt;&gt;""),"ERROR",IF(A19="Proposed Use",COUNTIF($A$3:A18,"Proposed use")+1,IF(A19="Subtask",B18+0.1&amp;"","")))</f>
        <v/>
      </c>
      <c r="C19" s="25"/>
      <c r="D19" s="358"/>
      <c r="E19" s="358"/>
      <c r="F19" s="359"/>
      <c r="G19" s="359"/>
      <c r="H19" s="360"/>
      <c r="I19" s="360"/>
      <c r="J19" s="19" t="str">
        <f t="shared" si="0"/>
        <v/>
      </c>
    </row>
    <row r="20" spans="1:13" s="11" customFormat="1" x14ac:dyDescent="0.3">
      <c r="A20" s="20"/>
      <c r="B20" s="21" t="str">
        <f>IF(AND(A19="",A20&lt;&gt;""),"ERROR",IF(A20="Proposed Use",COUNTIF($A$3:A19,"Proposed use")+1,IF(A20="Subtask",B19+0.1&amp;"","")))</f>
        <v/>
      </c>
      <c r="C20" s="25"/>
      <c r="D20" s="358"/>
      <c r="E20" s="358"/>
      <c r="F20" s="359"/>
      <c r="G20" s="359"/>
      <c r="H20" s="360"/>
      <c r="I20" s="360"/>
      <c r="J20" s="19" t="str">
        <f t="shared" si="0"/>
        <v/>
      </c>
    </row>
    <row r="21" spans="1:13" s="11" customFormat="1" x14ac:dyDescent="0.3">
      <c r="A21" s="20"/>
      <c r="B21" s="21" t="str">
        <f>IF(AND(A20="",A21&lt;&gt;""),"ERROR",IF(A21="Proposed Use",COUNTIF($A$3:A20,"Proposed use")+1,IF(A21="Subtask",B20+0.1&amp;"","")))</f>
        <v/>
      </c>
      <c r="C21" s="25"/>
      <c r="D21" s="358"/>
      <c r="E21" s="358"/>
      <c r="F21" s="359"/>
      <c r="G21" s="359"/>
      <c r="H21" s="360"/>
      <c r="I21" s="360"/>
      <c r="J21" s="19" t="str">
        <f t="shared" si="0"/>
        <v/>
      </c>
    </row>
    <row r="22" spans="1:13" s="11" customFormat="1" x14ac:dyDescent="0.3">
      <c r="A22" s="20"/>
      <c r="B22" s="21" t="str">
        <f>IF(AND(A21="",A22&lt;&gt;""),"ERROR",IF(A22="Proposed Use",COUNTIF($A$3:A21,"Proposed use")+1,IF(A22="Subtask",B21+0.1&amp;"","")))</f>
        <v/>
      </c>
      <c r="C22" s="25"/>
      <c r="D22" s="358"/>
      <c r="E22" s="358"/>
      <c r="F22" s="359"/>
      <c r="G22" s="359"/>
      <c r="H22" s="360"/>
      <c r="I22" s="360"/>
      <c r="J22" s="19" t="str">
        <f t="shared" si="0"/>
        <v/>
      </c>
    </row>
    <row r="23" spans="1:13" s="11" customFormat="1" x14ac:dyDescent="0.3">
      <c r="A23" s="20"/>
      <c r="B23" s="21" t="str">
        <f>IF(AND(A22="",A23&lt;&gt;""),"ERROR",IF(A23="Proposed Use",COUNTIF($A$3:A22,"Proposed use")+1,IF(A23="Subtask",B22+0.1&amp;"","")))</f>
        <v/>
      </c>
      <c r="C23" s="25"/>
      <c r="D23" s="358"/>
      <c r="E23" s="358"/>
      <c r="F23" s="359"/>
      <c r="G23" s="359"/>
      <c r="H23" s="360"/>
      <c r="I23" s="360"/>
      <c r="J23" s="19" t="str">
        <f t="shared" si="0"/>
        <v/>
      </c>
    </row>
    <row r="25" spans="1:13" s="11" customFormat="1" ht="28" x14ac:dyDescent="0.3">
      <c r="A25" s="13" t="s">
        <v>48</v>
      </c>
      <c r="B25" s="13" t="s">
        <v>49</v>
      </c>
      <c r="C25" s="13" t="s">
        <v>93</v>
      </c>
      <c r="D25" s="13" t="s">
        <v>94</v>
      </c>
      <c r="E25" s="13" t="s">
        <v>95</v>
      </c>
      <c r="F25" s="13" t="s">
        <v>119</v>
      </c>
      <c r="G25" s="13" t="s">
        <v>120</v>
      </c>
      <c r="H25" s="13" t="s">
        <v>45</v>
      </c>
      <c r="I25" s="13" t="s">
        <v>46</v>
      </c>
      <c r="J25" s="12"/>
    </row>
    <row r="26" spans="1:13" s="11" customFormat="1" x14ac:dyDescent="0.3">
      <c r="A26" s="15" t="s">
        <v>51</v>
      </c>
      <c r="B26" s="16">
        <v>1</v>
      </c>
      <c r="C26" s="41" t="s">
        <v>98</v>
      </c>
      <c r="D26" s="26"/>
      <c r="E26" s="26"/>
      <c r="F26" s="17"/>
      <c r="G26" s="17"/>
      <c r="H26" s="17"/>
      <c r="I26" s="18">
        <f t="shared" ref="I26:I35" si="1">IF(OR(A27="Proposed Use",A27=""),SUM(F26:H26),IF(AND(A26="Proposed Use",OR(F26&lt;&gt;(SUMIFS($F$4:$F$50,$B$4:$B$50,B26&amp;".*")),G26&lt;&gt;(SUMIFS($G$4:$G$50,$B$4:$B$50,B26&amp;".*")),H26&lt;&gt;(SUMIFS($H$4:$H$50,$B$4:$B$50,B26&amp;".*")))),"(Incomplete)",IF(A26="Proposed Use",SUM(SUMIFS($F$4:$F$50,$B$4:$B$50,B26&amp;".*"),SUMIFS($G$4:$G$50,$B$4:$B$50,B26&amp;".*"),,SUMIFS($H$4:$H$50,$B$4:$B$50,B26&amp;".*")),SUM(F26:H26))))</f>
        <v>0</v>
      </c>
      <c r="J26" s="19" t="str">
        <f t="shared" ref="J26:J31" si="2">IF(I26="(Incomplete)","Total of Subtasks does not match Proposed Use total.",IF(AND(A25="",B26="error"),"Missing row above.",""))</f>
        <v/>
      </c>
    </row>
    <row r="27" spans="1:13" s="11" customFormat="1" x14ac:dyDescent="0.3">
      <c r="A27" s="20">
        <f>A15</f>
        <v>0</v>
      </c>
      <c r="B27" s="21" t="str">
        <f>IF(A27="Proposed Use",COUNTIF($A$3:A26,"Proposed use")+1,IF(A27="Subtask",B26+0.1&amp;"",""))</f>
        <v/>
      </c>
      <c r="C27" s="42" t="s">
        <v>98</v>
      </c>
      <c r="D27" s="27"/>
      <c r="E27" s="27"/>
      <c r="F27" s="22"/>
      <c r="G27" s="22"/>
      <c r="H27" s="22"/>
      <c r="I27" s="23">
        <f t="shared" si="1"/>
        <v>0</v>
      </c>
      <c r="J27" s="19" t="str">
        <f t="shared" si="2"/>
        <v/>
      </c>
    </row>
    <row r="28" spans="1:13" s="11" customFormat="1" x14ac:dyDescent="0.3">
      <c r="A28" s="20">
        <f t="shared" ref="A28:A35" si="3">A16</f>
        <v>0</v>
      </c>
      <c r="B28" s="21" t="str">
        <f>IF(AND(A27="",A28&lt;&gt;""),"ERROR",IF(A28="Proposed Use",COUNTIF($A$3:A27,"Proposed use")+1,IF(A28="Subtask",B27+0.1&amp;"","")))</f>
        <v/>
      </c>
      <c r="C28" s="42" t="s">
        <v>98</v>
      </c>
      <c r="D28" s="27"/>
      <c r="E28" s="27"/>
      <c r="F28" s="22"/>
      <c r="G28" s="22"/>
      <c r="H28" s="22"/>
      <c r="I28" s="23">
        <f t="shared" si="1"/>
        <v>0</v>
      </c>
      <c r="J28" s="19" t="str">
        <f t="shared" si="2"/>
        <v/>
      </c>
    </row>
    <row r="29" spans="1:13" s="11" customFormat="1" x14ac:dyDescent="0.3">
      <c r="A29" s="20">
        <f t="shared" si="3"/>
        <v>0</v>
      </c>
      <c r="B29" s="21" t="str">
        <f>IF(AND(A28="",A29&lt;&gt;""),"ERROR",IF(A29="Proposed Use",COUNTIF($A$3:A28,"Proposed use")+1,IF(A29="Subtask",B28+0.1&amp;"","")))</f>
        <v/>
      </c>
      <c r="C29" s="42" t="s">
        <v>98</v>
      </c>
      <c r="D29" s="27"/>
      <c r="E29" s="27"/>
      <c r="F29" s="22"/>
      <c r="G29" s="22"/>
      <c r="H29" s="22"/>
      <c r="I29" s="23">
        <f t="shared" si="1"/>
        <v>0</v>
      </c>
      <c r="J29" s="19" t="str">
        <f t="shared" si="2"/>
        <v/>
      </c>
      <c r="M29" s="14"/>
    </row>
    <row r="30" spans="1:13" s="11" customFormat="1" x14ac:dyDescent="0.3">
      <c r="A30" s="20">
        <f t="shared" si="3"/>
        <v>0</v>
      </c>
      <c r="B30" s="21" t="str">
        <f>IF(AND(A29="",A30&lt;&gt;""),"ERROR",IF(A30="Proposed Use",COUNTIF($A$3:A29,"Proposed use")+1,IF(A30="Subtask",B29+0.1&amp;"","")))</f>
        <v/>
      </c>
      <c r="C30" s="42" t="s">
        <v>98</v>
      </c>
      <c r="D30" s="27"/>
      <c r="E30" s="27"/>
      <c r="F30" s="22"/>
      <c r="G30" s="22"/>
      <c r="H30" s="22"/>
      <c r="I30" s="23">
        <f t="shared" si="1"/>
        <v>0</v>
      </c>
      <c r="J30" s="19" t="str">
        <f t="shared" si="2"/>
        <v/>
      </c>
    </row>
    <row r="31" spans="1:13" s="11" customFormat="1" x14ac:dyDescent="0.3">
      <c r="A31" s="20">
        <f t="shared" si="3"/>
        <v>0</v>
      </c>
      <c r="B31" s="21" t="str">
        <f>IF(AND(A30="",A31&lt;&gt;""),"ERROR",IF(A31="Proposed Use",COUNTIF($A$3:A30,"Proposed use")+1,IF(A31="Subtask",B30+0.1&amp;"","")))</f>
        <v/>
      </c>
      <c r="C31" s="43" t="s">
        <v>98</v>
      </c>
      <c r="D31" s="27"/>
      <c r="E31" s="27"/>
      <c r="F31" s="22"/>
      <c r="G31" s="22"/>
      <c r="H31" s="22"/>
      <c r="I31" s="23">
        <f t="shared" si="1"/>
        <v>0</v>
      </c>
      <c r="J31" s="19" t="str">
        <f t="shared" si="2"/>
        <v/>
      </c>
    </row>
    <row r="32" spans="1:13" s="11" customFormat="1" x14ac:dyDescent="0.3">
      <c r="A32" s="20">
        <f t="shared" si="3"/>
        <v>0</v>
      </c>
      <c r="B32" s="21" t="str">
        <f>IF(AND(A31="",A32&lt;&gt;""),"ERROR",IF(A32="Proposed Use",COUNTIF($A$3:A31,"Proposed use")+1,IF(A32="Subtask",B31+0.1&amp;"","")))</f>
        <v/>
      </c>
      <c r="C32" s="43" t="s">
        <v>98</v>
      </c>
      <c r="D32" s="27"/>
      <c r="E32" s="27"/>
      <c r="F32" s="22"/>
      <c r="G32" s="22"/>
      <c r="H32" s="22"/>
      <c r="I32" s="23">
        <f t="shared" si="1"/>
        <v>0</v>
      </c>
      <c r="J32" s="19" t="str">
        <f>IF(I32="(Incomplete)","Total of Subtasks does not match Proposed Use total.",IF(AND(A31="",B32="error"),"Missing row above.",IF(COUNTIF(A23:A32,"Subtask")&gt;9,"Too many subtasks.","")))</f>
        <v/>
      </c>
    </row>
    <row r="33" spans="1:10" s="11" customFormat="1" x14ac:dyDescent="0.3">
      <c r="A33" s="20">
        <f t="shared" si="3"/>
        <v>0</v>
      </c>
      <c r="B33" s="21" t="str">
        <f>IF(AND(A32="",A33&lt;&gt;""),"ERROR",IF(A33="Proposed Use",COUNTIF($A$3:A32,"Proposed use")+1,IF(A33="Subtask",B32+0.1&amp;"","")))</f>
        <v/>
      </c>
      <c r="C33" s="43" t="s">
        <v>98</v>
      </c>
      <c r="D33" s="27"/>
      <c r="E33" s="27"/>
      <c r="F33" s="22"/>
      <c r="G33" s="22"/>
      <c r="H33" s="22"/>
      <c r="I33" s="23">
        <f t="shared" si="1"/>
        <v>0</v>
      </c>
      <c r="J33" s="19" t="str">
        <f>IF(I33="(Incomplete)","Total of Subtasks does not match Proposed Use total.",IF(AND(A32="",B33="error"),"Missing row above.",IF(COUNTIF(A24:A33,"Subtask")&gt;9,"Too many subtasks.","")))</f>
        <v/>
      </c>
    </row>
    <row r="34" spans="1:10" s="11" customFormat="1" x14ac:dyDescent="0.3">
      <c r="A34" s="20">
        <f t="shared" si="3"/>
        <v>0</v>
      </c>
      <c r="B34" s="21" t="str">
        <f>IF(AND(A33="",A34&lt;&gt;""),"ERROR",IF(A34="Proposed Use",COUNTIF($A$3:A33,"Proposed use")+1,IF(A34="Subtask",B33+0.1&amp;"","")))</f>
        <v/>
      </c>
      <c r="C34" s="43" t="s">
        <v>98</v>
      </c>
      <c r="D34" s="27"/>
      <c r="E34" s="27"/>
      <c r="F34" s="22"/>
      <c r="G34" s="22"/>
      <c r="H34" s="22"/>
      <c r="I34" s="23">
        <f t="shared" si="1"/>
        <v>0</v>
      </c>
      <c r="J34" s="19" t="str">
        <f t="shared" ref="J34:J35" si="4">IF(I34="(Incomplete)","Total of Subtasks does not match Proposed Use total.",IF(AND(A33="",B34="error"),"Missing row above.",IF(COUNTIF(A25:A34,"Subtask")&gt;9,"Too many subtasks.","")))</f>
        <v/>
      </c>
    </row>
    <row r="35" spans="1:10" s="11" customFormat="1" x14ac:dyDescent="0.3">
      <c r="A35" s="20">
        <f t="shared" si="3"/>
        <v>0</v>
      </c>
      <c r="B35" s="21" t="str">
        <f>IF(AND(A34="",A35&lt;&gt;""),"ERROR",IF(A35="Proposed Use",COUNTIF($A$3:A34,"Proposed use")+1,IF(A35="Subtask",B34+0.1&amp;"","")))</f>
        <v/>
      </c>
      <c r="C35" s="43" t="s">
        <v>98</v>
      </c>
      <c r="D35" s="27"/>
      <c r="E35" s="27"/>
      <c r="F35" s="22"/>
      <c r="G35" s="22"/>
      <c r="H35" s="22"/>
      <c r="I35" s="23">
        <f t="shared" si="1"/>
        <v>0</v>
      </c>
      <c r="J35" s="28" t="str">
        <f t="shared" si="4"/>
        <v/>
      </c>
    </row>
    <row r="36" spans="1:10" x14ac:dyDescent="0.3">
      <c r="A36" s="31"/>
      <c r="B36" s="31"/>
      <c r="C36" s="31"/>
      <c r="D36" s="31"/>
      <c r="E36" s="31"/>
      <c r="F36" s="31"/>
      <c r="G36" s="31"/>
      <c r="H36" s="31"/>
      <c r="I36" s="31"/>
      <c r="J36" s="31"/>
    </row>
    <row r="37" spans="1:10" ht="14.5" thickBot="1" x14ac:dyDescent="0.35">
      <c r="A37" s="31"/>
      <c r="B37" s="31"/>
      <c r="C37" s="31"/>
      <c r="D37" s="31"/>
      <c r="E37" s="31"/>
      <c r="F37" s="31"/>
      <c r="G37" s="31"/>
      <c r="H37" s="31"/>
      <c r="I37" s="31"/>
      <c r="J37" s="31"/>
    </row>
    <row r="38" spans="1:10" ht="30" customHeight="1" x14ac:dyDescent="0.3">
      <c r="A38" s="364" t="s">
        <v>121</v>
      </c>
      <c r="B38" s="365"/>
      <c r="C38" s="365"/>
      <c r="D38" s="365"/>
      <c r="E38" s="365"/>
      <c r="F38" s="365"/>
      <c r="G38" s="365"/>
      <c r="H38" s="365"/>
      <c r="I38" s="366"/>
    </row>
    <row r="39" spans="1:10" ht="119.25" customHeight="1" x14ac:dyDescent="0.3">
      <c r="A39" s="367"/>
      <c r="B39" s="368"/>
      <c r="C39" s="368"/>
      <c r="D39" s="368"/>
      <c r="E39" s="368"/>
      <c r="F39" s="368"/>
      <c r="G39" s="368"/>
      <c r="H39" s="368"/>
      <c r="I39" s="369"/>
    </row>
    <row r="40" spans="1:10" ht="30" customHeight="1" x14ac:dyDescent="0.3">
      <c r="A40" s="361" t="s">
        <v>122</v>
      </c>
      <c r="B40" s="362"/>
      <c r="C40" s="362"/>
      <c r="D40" s="362"/>
      <c r="E40" s="362"/>
      <c r="F40" s="362"/>
      <c r="G40" s="362"/>
      <c r="H40" s="362"/>
      <c r="I40" s="363"/>
    </row>
    <row r="41" spans="1:10" ht="126" customHeight="1" x14ac:dyDescent="0.3">
      <c r="A41" s="367"/>
      <c r="B41" s="368"/>
      <c r="C41" s="368"/>
      <c r="D41" s="368"/>
      <c r="E41" s="368"/>
      <c r="F41" s="368"/>
      <c r="G41" s="368"/>
      <c r="H41" s="368"/>
      <c r="I41" s="369"/>
    </row>
    <row r="42" spans="1:10" ht="30" customHeight="1" x14ac:dyDescent="0.3">
      <c r="A42" s="370" t="s">
        <v>123</v>
      </c>
      <c r="B42" s="371"/>
      <c r="C42" s="371"/>
      <c r="D42" s="371"/>
      <c r="E42" s="371"/>
      <c r="F42" s="371"/>
      <c r="G42" s="371"/>
      <c r="H42" s="371"/>
      <c r="I42" s="372"/>
    </row>
    <row r="43" spans="1:10" ht="120.75" customHeight="1" x14ac:dyDescent="0.3">
      <c r="A43" s="373"/>
      <c r="B43" s="374"/>
      <c r="C43" s="374"/>
      <c r="D43" s="374"/>
      <c r="E43" s="374"/>
      <c r="F43" s="374"/>
      <c r="G43" s="374"/>
      <c r="H43" s="374"/>
      <c r="I43" s="375"/>
    </row>
    <row r="44" spans="1:10" x14ac:dyDescent="0.3">
      <c r="A44" s="361" t="s">
        <v>124</v>
      </c>
      <c r="B44" s="362"/>
      <c r="C44" s="362"/>
      <c r="D44" s="362"/>
      <c r="E44" s="362"/>
      <c r="F44" s="362"/>
      <c r="G44" s="362"/>
      <c r="H44" s="362"/>
      <c r="I44" s="363"/>
    </row>
    <row r="45" spans="1:10" ht="119.25" customHeight="1" x14ac:dyDescent="0.3">
      <c r="A45" s="376"/>
      <c r="B45" s="377"/>
      <c r="C45" s="377"/>
      <c r="D45" s="377"/>
      <c r="E45" s="377"/>
      <c r="F45" s="377"/>
      <c r="G45" s="377"/>
      <c r="H45" s="377"/>
      <c r="I45" s="378"/>
    </row>
    <row r="46" spans="1:10" ht="30" customHeight="1" x14ac:dyDescent="0.3">
      <c r="A46" s="361" t="s">
        <v>125</v>
      </c>
      <c r="B46" s="362"/>
      <c r="C46" s="362"/>
      <c r="D46" s="362"/>
      <c r="E46" s="362"/>
      <c r="F46" s="362"/>
      <c r="G46" s="362"/>
      <c r="H46" s="362"/>
      <c r="I46" s="363"/>
    </row>
    <row r="47" spans="1:10" ht="126.75" customHeight="1" thickBot="1" x14ac:dyDescent="0.35">
      <c r="A47" s="382"/>
      <c r="B47" s="383"/>
      <c r="C47" s="383"/>
      <c r="D47" s="383"/>
      <c r="E47" s="383"/>
      <c r="F47" s="383"/>
      <c r="G47" s="383"/>
      <c r="H47" s="383"/>
      <c r="I47" s="384"/>
    </row>
    <row r="48" spans="1:10" ht="29.25" customHeight="1" thickBot="1" x14ac:dyDescent="0.35">
      <c r="A48" s="2"/>
      <c r="B48" s="2"/>
      <c r="C48" s="2"/>
      <c r="D48" s="2"/>
      <c r="E48" s="2"/>
      <c r="F48" s="2"/>
      <c r="G48" s="2"/>
      <c r="H48" s="2"/>
      <c r="I48" s="1"/>
    </row>
    <row r="49" spans="1:14" ht="45" customHeight="1" x14ac:dyDescent="0.3">
      <c r="A49" s="364" t="s">
        <v>126</v>
      </c>
      <c r="B49" s="365"/>
      <c r="C49" s="365"/>
      <c r="D49" s="365"/>
      <c r="E49" s="365"/>
      <c r="F49" s="365"/>
      <c r="G49" s="365"/>
      <c r="H49" s="365"/>
      <c r="I49" s="366"/>
      <c r="K49" s="32"/>
      <c r="L49" s="32"/>
      <c r="M49" s="32"/>
    </row>
    <row r="50" spans="1:14" ht="193.5" customHeight="1" x14ac:dyDescent="0.3">
      <c r="A50" s="385"/>
      <c r="B50" s="386"/>
      <c r="C50" s="386"/>
      <c r="D50" s="386"/>
      <c r="E50" s="386"/>
      <c r="F50" s="386"/>
      <c r="G50" s="386"/>
      <c r="H50" s="386"/>
      <c r="I50" s="387"/>
    </row>
    <row r="51" spans="1:14" ht="45" customHeight="1" x14ac:dyDescent="0.3">
      <c r="A51" s="361" t="s">
        <v>127</v>
      </c>
      <c r="B51" s="362"/>
      <c r="C51" s="362"/>
      <c r="D51" s="362"/>
      <c r="E51" s="362"/>
      <c r="F51" s="362"/>
      <c r="G51" s="362"/>
      <c r="H51" s="362"/>
      <c r="I51" s="363"/>
    </row>
    <row r="52" spans="1:14" ht="196.5" customHeight="1" x14ac:dyDescent="0.3">
      <c r="A52" s="376"/>
      <c r="B52" s="377"/>
      <c r="C52" s="377"/>
      <c r="D52" s="377"/>
      <c r="E52" s="377"/>
      <c r="F52" s="377"/>
      <c r="G52" s="377"/>
      <c r="H52" s="377"/>
      <c r="I52" s="378"/>
    </row>
    <row r="53" spans="1:14" ht="60" customHeight="1" x14ac:dyDescent="0.3">
      <c r="A53" s="361" t="s">
        <v>128</v>
      </c>
      <c r="B53" s="362"/>
      <c r="C53" s="362"/>
      <c r="D53" s="362"/>
      <c r="E53" s="362"/>
      <c r="F53" s="362"/>
      <c r="G53" s="362"/>
      <c r="H53" s="362"/>
      <c r="I53" s="363"/>
      <c r="K53" s="32"/>
      <c r="L53" s="32"/>
      <c r="M53" s="32"/>
      <c r="N53" s="32"/>
    </row>
    <row r="54" spans="1:14" ht="30" customHeight="1" x14ac:dyDescent="0.3">
      <c r="A54" s="388" t="s">
        <v>129</v>
      </c>
      <c r="B54" s="389"/>
      <c r="C54" s="389"/>
      <c r="D54" s="389"/>
      <c r="E54" s="389"/>
      <c r="F54" s="389"/>
      <c r="G54" s="389"/>
      <c r="H54" s="389"/>
      <c r="I54" s="390"/>
      <c r="K54" s="33"/>
      <c r="L54" s="33"/>
      <c r="M54" s="33"/>
      <c r="N54" s="33"/>
    </row>
    <row r="55" spans="1:14" ht="174" customHeight="1" x14ac:dyDescent="0.3">
      <c r="A55" s="376"/>
      <c r="B55" s="377"/>
      <c r="C55" s="377"/>
      <c r="D55" s="377"/>
      <c r="E55" s="377"/>
      <c r="F55" s="377"/>
      <c r="G55" s="377"/>
      <c r="H55" s="377"/>
      <c r="I55" s="378"/>
    </row>
    <row r="56" spans="1:14" s="34" customFormat="1" ht="80.150000000000006" customHeight="1" x14ac:dyDescent="0.35">
      <c r="A56" s="361" t="s">
        <v>130</v>
      </c>
      <c r="B56" s="362"/>
      <c r="C56" s="362"/>
      <c r="D56" s="362"/>
      <c r="E56" s="362"/>
      <c r="F56" s="362"/>
      <c r="G56" s="362"/>
      <c r="H56" s="362"/>
      <c r="I56" s="363"/>
    </row>
    <row r="57" spans="1:14" ht="195.75" customHeight="1" thickBot="1" x14ac:dyDescent="0.35">
      <c r="A57" s="391"/>
      <c r="B57" s="392"/>
      <c r="C57" s="392"/>
      <c r="D57" s="392"/>
      <c r="E57" s="392"/>
      <c r="F57" s="392"/>
      <c r="G57" s="392"/>
      <c r="H57" s="392"/>
      <c r="I57" s="393"/>
    </row>
    <row r="61" spans="1:14" ht="14.5" thickBot="1" x14ac:dyDescent="0.35"/>
    <row r="62" spans="1:14" ht="23.5" thickBot="1" x14ac:dyDescent="0.55000000000000004">
      <c r="A62" s="394" t="s">
        <v>131</v>
      </c>
      <c r="B62" s="395"/>
      <c r="C62" s="395"/>
      <c r="D62" s="395"/>
      <c r="E62" s="395"/>
      <c r="F62" s="395"/>
      <c r="G62" s="396"/>
      <c r="H62" s="37"/>
      <c r="I62" s="37"/>
    </row>
    <row r="63" spans="1:14" x14ac:dyDescent="0.3">
      <c r="A63" s="379" t="s">
        <v>132</v>
      </c>
      <c r="B63" s="380"/>
      <c r="C63" s="380"/>
      <c r="D63" s="380"/>
      <c r="E63" s="380"/>
      <c r="F63" s="380"/>
      <c r="G63" s="381"/>
      <c r="H63" s="38"/>
      <c r="I63" s="38"/>
    </row>
    <row r="64" spans="1:14" ht="30" customHeight="1" x14ac:dyDescent="0.3">
      <c r="A64" s="402" t="s">
        <v>133</v>
      </c>
      <c r="B64" s="403"/>
      <c r="C64" s="403"/>
      <c r="D64" s="403"/>
      <c r="E64" s="403"/>
      <c r="F64" s="403"/>
      <c r="G64" s="404"/>
      <c r="H64" s="39"/>
      <c r="I64" s="39"/>
      <c r="J64" s="35"/>
    </row>
    <row r="65" spans="1:11" ht="30" customHeight="1" x14ac:dyDescent="0.3">
      <c r="A65" s="402" t="s">
        <v>134</v>
      </c>
      <c r="B65" s="403"/>
      <c r="C65" s="403"/>
      <c r="D65" s="403"/>
      <c r="E65" s="403"/>
      <c r="F65" s="403"/>
      <c r="G65" s="404"/>
      <c r="H65" s="39"/>
      <c r="I65" s="39"/>
    </row>
    <row r="66" spans="1:11" x14ac:dyDescent="0.3">
      <c r="A66" s="402" t="s">
        <v>135</v>
      </c>
      <c r="B66" s="403"/>
      <c r="C66" s="403"/>
      <c r="D66" s="403"/>
      <c r="E66" s="403"/>
      <c r="F66" s="403"/>
      <c r="G66" s="404"/>
      <c r="H66" s="39"/>
      <c r="I66" s="39"/>
    </row>
    <row r="67" spans="1:11" ht="30" customHeight="1" thickBot="1" x14ac:dyDescent="0.35">
      <c r="A67" s="405" t="s">
        <v>136</v>
      </c>
      <c r="B67" s="406"/>
      <c r="C67" s="406"/>
      <c r="D67" s="406"/>
      <c r="E67" s="406"/>
      <c r="F67" s="406"/>
      <c r="G67" s="407"/>
      <c r="H67" s="39"/>
      <c r="I67" s="39"/>
    </row>
    <row r="68" spans="1:11" ht="143.25" customHeight="1" x14ac:dyDescent="0.3">
      <c r="A68" s="408"/>
      <c r="B68" s="409"/>
      <c r="C68" s="409"/>
      <c r="D68" s="40" t="s">
        <v>137</v>
      </c>
      <c r="E68" s="40" t="s">
        <v>138</v>
      </c>
      <c r="F68" s="40" t="s">
        <v>139</v>
      </c>
      <c r="G68" s="40" t="s">
        <v>140</v>
      </c>
    </row>
    <row r="69" spans="1:11" ht="62.5" customHeight="1" x14ac:dyDescent="0.35">
      <c r="A69" s="410" t="s">
        <v>141</v>
      </c>
      <c r="B69" s="410"/>
      <c r="C69" s="75" t="s">
        <v>142</v>
      </c>
      <c r="D69" s="6"/>
      <c r="E69" s="62"/>
      <c r="F69" s="62"/>
      <c r="G69" s="7"/>
    </row>
    <row r="70" spans="1:11" ht="31.5" customHeight="1" x14ac:dyDescent="0.35">
      <c r="A70" s="410"/>
      <c r="B70" s="410"/>
      <c r="C70" s="75" t="s">
        <v>143</v>
      </c>
      <c r="D70" s="6"/>
      <c r="E70" s="62"/>
      <c r="F70" s="62"/>
      <c r="G70" s="7"/>
    </row>
    <row r="71" spans="1:11" ht="62.5" customHeight="1" x14ac:dyDescent="0.35">
      <c r="A71" s="397" t="s">
        <v>144</v>
      </c>
      <c r="B71" s="397"/>
      <c r="C71" s="75" t="s">
        <v>145</v>
      </c>
      <c r="D71" s="6"/>
      <c r="E71" s="62"/>
      <c r="F71" s="62"/>
      <c r="G71" s="7"/>
    </row>
    <row r="72" spans="1:11" ht="32.15" customHeight="1" x14ac:dyDescent="0.35">
      <c r="A72" s="397"/>
      <c r="B72" s="397"/>
      <c r="C72" s="75" t="s">
        <v>146</v>
      </c>
      <c r="D72" s="6"/>
      <c r="E72" s="62"/>
      <c r="F72" s="62"/>
      <c r="G72" s="7"/>
      <c r="H72" s="36"/>
      <c r="I72" s="36"/>
      <c r="J72" s="36"/>
      <c r="K72" s="31"/>
    </row>
    <row r="73" spans="1:11" ht="62.15" customHeight="1" x14ac:dyDescent="0.35">
      <c r="A73" s="397" t="s">
        <v>147</v>
      </c>
      <c r="B73" s="397"/>
      <c r="C73" s="75" t="s">
        <v>148</v>
      </c>
      <c r="D73" s="6"/>
      <c r="E73" s="62"/>
      <c r="F73" s="62"/>
      <c r="G73" s="7"/>
    </row>
    <row r="74" spans="1:11" ht="35.15" customHeight="1" x14ac:dyDescent="0.35">
      <c r="A74" s="397"/>
      <c r="B74" s="397"/>
      <c r="C74" s="75" t="s">
        <v>143</v>
      </c>
      <c r="D74" s="6"/>
      <c r="E74" s="62"/>
      <c r="F74" s="62"/>
      <c r="G74" s="7"/>
    </row>
    <row r="75" spans="1:11" ht="266.14999999999998" customHeight="1" thickBot="1" x14ac:dyDescent="0.4">
      <c r="A75" s="397" t="s">
        <v>149</v>
      </c>
      <c r="B75" s="397"/>
      <c r="C75" s="75" t="s">
        <v>150</v>
      </c>
      <c r="D75" s="8"/>
      <c r="E75" s="9"/>
      <c r="F75" s="9"/>
      <c r="G75" s="10"/>
    </row>
    <row r="76" spans="1:11" ht="30" customHeight="1" thickBot="1" x14ac:dyDescent="0.35">
      <c r="A76" s="398" t="s">
        <v>151</v>
      </c>
      <c r="B76" s="399"/>
      <c r="C76" s="399"/>
      <c r="D76" s="400"/>
      <c r="E76" s="400"/>
      <c r="F76" s="400"/>
      <c r="G76" s="401"/>
    </row>
  </sheetData>
  <mergeCells count="72">
    <mergeCell ref="A71:B72"/>
    <mergeCell ref="A73:B74"/>
    <mergeCell ref="A75:B75"/>
    <mergeCell ref="A76:G76"/>
    <mergeCell ref="A64:G64"/>
    <mergeCell ref="A65:G65"/>
    <mergeCell ref="A66:G66"/>
    <mergeCell ref="A67:G67"/>
    <mergeCell ref="A68:C68"/>
    <mergeCell ref="A69:B70"/>
    <mergeCell ref="A63:G63"/>
    <mergeCell ref="A47:I47"/>
    <mergeCell ref="A49:I49"/>
    <mergeCell ref="A50:I50"/>
    <mergeCell ref="A51:I51"/>
    <mergeCell ref="A52:I52"/>
    <mergeCell ref="A53:I53"/>
    <mergeCell ref="A54:I54"/>
    <mergeCell ref="A55:I55"/>
    <mergeCell ref="A56:I56"/>
    <mergeCell ref="A57:I57"/>
    <mergeCell ref="A62:G62"/>
    <mergeCell ref="A46:I46"/>
    <mergeCell ref="D23:E23"/>
    <mergeCell ref="F23:G23"/>
    <mergeCell ref="H23:I23"/>
    <mergeCell ref="A38:I38"/>
    <mergeCell ref="A39:I39"/>
    <mergeCell ref="A40:I40"/>
    <mergeCell ref="A41:I41"/>
    <mergeCell ref="A42:I42"/>
    <mergeCell ref="A43:I43"/>
    <mergeCell ref="A44:I44"/>
    <mergeCell ref="A45:I45"/>
    <mergeCell ref="D21:E21"/>
    <mergeCell ref="F21:G21"/>
    <mergeCell ref="H21:I21"/>
    <mergeCell ref="D22:E22"/>
    <mergeCell ref="F22:G22"/>
    <mergeCell ref="H22:I22"/>
    <mergeCell ref="D19:E19"/>
    <mergeCell ref="F19:G19"/>
    <mergeCell ref="H19:I19"/>
    <mergeCell ref="D20:E20"/>
    <mergeCell ref="F20:G20"/>
    <mergeCell ref="H20:I20"/>
    <mergeCell ref="D17:E17"/>
    <mergeCell ref="F17:G17"/>
    <mergeCell ref="H17:I17"/>
    <mergeCell ref="D18:E18"/>
    <mergeCell ref="F18:G18"/>
    <mergeCell ref="H18:I18"/>
    <mergeCell ref="D15:E15"/>
    <mergeCell ref="F15:G15"/>
    <mergeCell ref="H15:I15"/>
    <mergeCell ref="D16:E16"/>
    <mergeCell ref="F16:G16"/>
    <mergeCell ref="H16:I16"/>
    <mergeCell ref="D14:E14"/>
    <mergeCell ref="F14:G14"/>
    <mergeCell ref="H14:I14"/>
    <mergeCell ref="A1:I1"/>
    <mergeCell ref="A2:I2"/>
    <mergeCell ref="A3:I3"/>
    <mergeCell ref="B4:I4"/>
    <mergeCell ref="B5:I5"/>
    <mergeCell ref="B6:I6"/>
    <mergeCell ref="B7:I7"/>
    <mergeCell ref="A11:I11"/>
    <mergeCell ref="D13:E13"/>
    <mergeCell ref="F13:G13"/>
    <mergeCell ref="H13:I13"/>
  </mergeCells>
  <conditionalFormatting sqref="A15">
    <cfRule type="expression" dxfId="240" priority="4">
      <formula>$A15&lt;&gt;""</formula>
    </cfRule>
    <cfRule type="expression" dxfId="239" priority="27">
      <formula>$A14&lt;&gt;""</formula>
    </cfRule>
  </conditionalFormatting>
  <conditionalFormatting sqref="A15:D15">
    <cfRule type="expression" dxfId="238" priority="26">
      <formula>$A15&lt;&gt;""</formula>
    </cfRule>
  </conditionalFormatting>
  <conditionalFormatting sqref="B15:I23">
    <cfRule type="expression" dxfId="237" priority="23">
      <formula>$A15=""</formula>
    </cfRule>
  </conditionalFormatting>
  <conditionalFormatting sqref="C15:I23">
    <cfRule type="expression" dxfId="236" priority="24">
      <formula>$A15&lt;&gt;0</formula>
    </cfRule>
  </conditionalFormatting>
  <conditionalFormatting sqref="B15">
    <cfRule type="cellIs" dxfId="235" priority="16" operator="equal">
      <formula>"&lt; Add Subtask"</formula>
    </cfRule>
    <cfRule type="cellIs" dxfId="234" priority="25" operator="equal">
      <formula>"ERROR"</formula>
    </cfRule>
  </conditionalFormatting>
  <conditionalFormatting sqref="A16:A23">
    <cfRule type="expression" dxfId="233" priority="22">
      <formula>$A15&lt;&gt;""</formula>
    </cfRule>
  </conditionalFormatting>
  <conditionalFormatting sqref="B16:B23">
    <cfRule type="cellIs" dxfId="232" priority="20" operator="equal">
      <formula>"ERROR"</formula>
    </cfRule>
  </conditionalFormatting>
  <conditionalFormatting sqref="J14">
    <cfRule type="expression" dxfId="231" priority="18">
      <formula>$B14="error"</formula>
    </cfRule>
  </conditionalFormatting>
  <conditionalFormatting sqref="J15:J23">
    <cfRule type="expression" dxfId="230" priority="17">
      <formula>$B15="error"</formula>
    </cfRule>
  </conditionalFormatting>
  <conditionalFormatting sqref="J14:J23">
    <cfRule type="expression" dxfId="229" priority="28">
      <formula>$I14="(Incomplete)"</formula>
    </cfRule>
    <cfRule type="expression" dxfId="228" priority="29">
      <formula>$A14=""</formula>
    </cfRule>
  </conditionalFormatting>
  <conditionalFormatting sqref="A27:I35">
    <cfRule type="expression" dxfId="227" priority="5">
      <formula>$A15&lt;&gt;""</formula>
    </cfRule>
    <cfRule type="expression" dxfId="226" priority="11">
      <formula>$A15=""</formula>
    </cfRule>
  </conditionalFormatting>
  <conditionalFormatting sqref="C27:H35">
    <cfRule type="expression" dxfId="225" priority="12">
      <formula>$A15&lt;&gt;0</formula>
    </cfRule>
  </conditionalFormatting>
  <conditionalFormatting sqref="B27">
    <cfRule type="cellIs" dxfId="224" priority="13" operator="equal">
      <formula>"ERROR"</formula>
    </cfRule>
  </conditionalFormatting>
  <conditionalFormatting sqref="B28:B35">
    <cfRule type="cellIs" dxfId="223" priority="10" operator="equal">
      <formula>"ERROR"</formula>
    </cfRule>
  </conditionalFormatting>
  <conditionalFormatting sqref="A26:I35">
    <cfRule type="expression" dxfId="222" priority="9">
      <formula>$A26="Proposed Use"</formula>
    </cfRule>
  </conditionalFormatting>
  <conditionalFormatting sqref="J26">
    <cfRule type="expression" dxfId="221" priority="8">
      <formula>$B26="error"</formula>
    </cfRule>
  </conditionalFormatting>
  <conditionalFormatting sqref="I26:I35">
    <cfRule type="cellIs" dxfId="220" priority="7" operator="equal">
      <formula>"error"</formula>
    </cfRule>
  </conditionalFormatting>
  <conditionalFormatting sqref="J27:J35">
    <cfRule type="expression" dxfId="219" priority="6">
      <formula>$B27="error"</formula>
    </cfRule>
  </conditionalFormatting>
  <conditionalFormatting sqref="J26:J35">
    <cfRule type="expression" dxfId="218" priority="14">
      <formula>$I26="(Incomplete)"</formula>
    </cfRule>
    <cfRule type="expression" dxfId="217" priority="15">
      <formula>$A26=""</formula>
    </cfRule>
  </conditionalFormatting>
  <conditionalFormatting sqref="A14:I23">
    <cfRule type="expression" dxfId="216" priority="19">
      <formula>$A14="Proposed Use"</formula>
    </cfRule>
    <cfRule type="expression" dxfId="215" priority="21">
      <formula>$A14&lt;&gt;""</formula>
    </cfRule>
  </conditionalFormatting>
  <conditionalFormatting sqref="A16:A23">
    <cfRule type="expression" dxfId="214" priority="1">
      <formula>$A16&lt;&gt;""</formula>
    </cfRule>
    <cfRule type="expression" dxfId="213" priority="3">
      <formula>$A15&lt;&gt;""</formula>
    </cfRule>
  </conditionalFormatting>
  <conditionalFormatting sqref="A16:A23">
    <cfRule type="expression" dxfId="212" priority="2">
      <formula>$A16&lt;&gt;""</formula>
    </cfRule>
  </conditionalFormatting>
  <dataValidations count="3">
    <dataValidation type="list" allowBlank="1" showInputMessage="1" showErrorMessage="1" sqref="C26:C35" xr:uid="{4B0E0C93-03BD-4E47-84FE-0A9D1BA0C8A9}">
      <formula1>"Retained,Suballocated"</formula1>
    </dataValidation>
    <dataValidation type="list" allowBlank="1" showInputMessage="1" showErrorMessage="1" sqref="A15:A23" xr:uid="{13CB1B85-3C19-4667-A8C8-D39F22E4A380}">
      <formula1>"Subtask"</formula1>
    </dataValidation>
    <dataValidation type="list" allowBlank="1" showInputMessage="1" showErrorMessage="1" sqref="A4:A7" xr:uid="{2B1D11FA-40DC-4BD1-8919-64D1572708E5}">
      <formula1>"X"</formula1>
    </dataValidation>
  </dataValidations>
  <pageMargins left="0.7" right="0.7" top="0.75" bottom="0.75" header="0.3" footer="0.3"/>
  <pageSetup scale="73" orientation="landscape" horizontalDpi="1200" verticalDpi="1200" r:id="rId1"/>
  <rowBreaks count="4" manualBreakCount="4">
    <brk id="37" max="8" man="1"/>
    <brk id="45" max="8" man="1"/>
    <brk id="61" max="8" man="1"/>
    <brk id="72" max="8" man="1"/>
  </rowBreaks>
  <colBreaks count="1" manualBreakCount="1">
    <brk id="9" max="10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AFA3D-9BE2-4F98-A6AE-2DAB552BDFA6}">
  <dimension ref="A1:N76"/>
  <sheetViews>
    <sheetView topLeftCell="A2" zoomScaleNormal="100" workbookViewId="0">
      <selection activeCell="A16" sqref="A16"/>
    </sheetView>
  </sheetViews>
  <sheetFormatPr defaultColWidth="8.7265625" defaultRowHeight="14" x14ac:dyDescent="0.3"/>
  <cols>
    <col min="1" max="1" width="16.1796875" style="29" customWidth="1"/>
    <col min="2" max="2" width="18.81640625" style="29" bestFit="1" customWidth="1"/>
    <col min="3" max="3" width="32.54296875" style="29" customWidth="1"/>
    <col min="4" max="7" width="16.54296875" style="29" customWidth="1"/>
    <col min="8" max="8" width="17.1796875" style="29" customWidth="1"/>
    <col min="9" max="9" width="16.54296875" style="29" customWidth="1"/>
    <col min="10" max="11" width="20.26953125" style="29" customWidth="1"/>
    <col min="12" max="12" width="8.7265625" style="29"/>
    <col min="13" max="13" width="19.453125" style="29" customWidth="1"/>
    <col min="14" max="15" width="18.54296875" style="29" customWidth="1"/>
    <col min="16" max="17" width="12.453125" style="29" customWidth="1"/>
    <col min="18" max="19" width="18.1796875" style="29" customWidth="1"/>
    <col min="20" max="23" width="16.453125" style="29" customWidth="1"/>
    <col min="24" max="24" width="27.453125" style="29" customWidth="1"/>
    <col min="25" max="16384" width="8.7265625" style="29"/>
  </cols>
  <sheetData>
    <row r="1" spans="1:12" ht="25.5" customHeight="1" x14ac:dyDescent="0.3">
      <c r="A1" s="332" t="s">
        <v>113</v>
      </c>
      <c r="B1" s="333"/>
      <c r="C1" s="333"/>
      <c r="D1" s="333"/>
      <c r="E1" s="333"/>
      <c r="F1" s="333"/>
      <c r="G1" s="333"/>
      <c r="H1" s="333"/>
      <c r="I1" s="334"/>
    </row>
    <row r="2" spans="1:12" ht="19.5" customHeight="1" x14ac:dyDescent="0.3">
      <c r="A2" s="335" t="s">
        <v>114</v>
      </c>
      <c r="B2" s="336"/>
      <c r="C2" s="336"/>
      <c r="D2" s="336"/>
      <c r="E2" s="336"/>
      <c r="F2" s="336"/>
      <c r="G2" s="336"/>
      <c r="H2" s="336"/>
      <c r="I2" s="337"/>
    </row>
    <row r="3" spans="1:12" ht="14.5" thickBot="1" x14ac:dyDescent="0.35">
      <c r="A3" s="338" t="s">
        <v>84</v>
      </c>
      <c r="B3" s="339"/>
      <c r="C3" s="339"/>
      <c r="D3" s="339"/>
      <c r="E3" s="339"/>
      <c r="F3" s="339"/>
      <c r="G3" s="339"/>
      <c r="H3" s="339"/>
      <c r="I3" s="340"/>
    </row>
    <row r="4" spans="1:12" ht="26.25" customHeight="1" x14ac:dyDescent="0.3">
      <c r="A4" s="3"/>
      <c r="B4" s="341" t="s">
        <v>85</v>
      </c>
      <c r="C4" s="342"/>
      <c r="D4" s="342"/>
      <c r="E4" s="342"/>
      <c r="F4" s="342"/>
      <c r="G4" s="342"/>
      <c r="H4" s="342"/>
      <c r="I4" s="343"/>
    </row>
    <row r="5" spans="1:12" ht="26.25" customHeight="1" x14ac:dyDescent="0.3">
      <c r="A5" s="4"/>
      <c r="B5" s="344" t="s">
        <v>86</v>
      </c>
      <c r="C5" s="345"/>
      <c r="D5" s="345"/>
      <c r="E5" s="345"/>
      <c r="F5" s="345"/>
      <c r="G5" s="345"/>
      <c r="H5" s="345"/>
      <c r="I5" s="346"/>
    </row>
    <row r="6" spans="1:12" ht="26.25" customHeight="1" x14ac:dyDescent="0.3">
      <c r="A6" s="4"/>
      <c r="B6" s="344" t="s">
        <v>87</v>
      </c>
      <c r="C6" s="345"/>
      <c r="D6" s="345"/>
      <c r="E6" s="345"/>
      <c r="F6" s="345"/>
      <c r="G6" s="345"/>
      <c r="H6" s="345"/>
      <c r="I6" s="346"/>
    </row>
    <row r="7" spans="1:12" ht="26.25" customHeight="1" thickBot="1" x14ac:dyDescent="0.35">
      <c r="A7" s="5"/>
      <c r="B7" s="347" t="s">
        <v>88</v>
      </c>
      <c r="C7" s="348"/>
      <c r="D7" s="348"/>
      <c r="E7" s="348"/>
      <c r="F7" s="348"/>
      <c r="G7" s="348"/>
      <c r="H7" s="348"/>
      <c r="I7" s="349"/>
    </row>
    <row r="10" spans="1:12" s="31" customFormat="1" ht="14.5" thickBot="1" x14ac:dyDescent="0.35">
      <c r="A10" s="30" t="s">
        <v>89</v>
      </c>
      <c r="B10" s="29"/>
      <c r="C10" s="29"/>
      <c r="D10" s="29"/>
      <c r="E10" s="29"/>
      <c r="F10" s="29"/>
      <c r="G10" s="29"/>
      <c r="H10" s="29"/>
      <c r="I10" s="29"/>
    </row>
    <row r="11" spans="1:12" s="31" customFormat="1" ht="30" customHeight="1" thickBot="1" x14ac:dyDescent="0.35">
      <c r="A11" s="350" t="s">
        <v>90</v>
      </c>
      <c r="B11" s="351"/>
      <c r="C11" s="351"/>
      <c r="D11" s="351"/>
      <c r="E11" s="351"/>
      <c r="F11" s="351"/>
      <c r="G11" s="351"/>
      <c r="H11" s="351"/>
      <c r="I11" s="352"/>
      <c r="J11" s="44"/>
      <c r="K11" s="44"/>
      <c r="L11" s="44"/>
    </row>
    <row r="13" spans="1:12" s="11" customFormat="1" ht="28" customHeight="1" x14ac:dyDescent="0.3">
      <c r="A13" s="13" t="s">
        <v>48</v>
      </c>
      <c r="B13" s="13" t="s">
        <v>49</v>
      </c>
      <c r="C13" s="13" t="s">
        <v>50</v>
      </c>
      <c r="D13" s="353" t="s">
        <v>91</v>
      </c>
      <c r="E13" s="354"/>
      <c r="F13" s="353" t="s">
        <v>92</v>
      </c>
      <c r="G13" s="354"/>
      <c r="H13" s="353" t="s">
        <v>115</v>
      </c>
      <c r="I13" s="354"/>
      <c r="J13" s="12"/>
    </row>
    <row r="14" spans="1:12" s="11" customFormat="1" x14ac:dyDescent="0.3">
      <c r="A14" s="15" t="s">
        <v>51</v>
      </c>
      <c r="B14" s="16">
        <v>1</v>
      </c>
      <c r="C14" s="24" t="s">
        <v>50</v>
      </c>
      <c r="D14" s="327"/>
      <c r="E14" s="328"/>
      <c r="F14" s="329"/>
      <c r="G14" s="329"/>
      <c r="H14" s="330"/>
      <c r="I14" s="331"/>
      <c r="J14" s="19" t="str">
        <f>IF(AND(A13="",B14="error"),"Missing row above.","")</f>
        <v/>
      </c>
    </row>
    <row r="15" spans="1:12" s="11" customFormat="1" x14ac:dyDescent="0.3">
      <c r="A15" s="20"/>
      <c r="B15" s="21" t="str">
        <f>IF(A15="Proposed Use",COUNTIF($A$3:A14,"Proposed use")+1,IF(A15="Subtask",B14+0.1&amp;"","&lt; Add Subtask"))</f>
        <v>&lt; Add Subtask</v>
      </c>
      <c r="C15" s="25" t="s">
        <v>116</v>
      </c>
      <c r="D15" s="355"/>
      <c r="E15" s="355"/>
      <c r="F15" s="356"/>
      <c r="G15" s="356"/>
      <c r="H15" s="357"/>
      <c r="I15" s="357"/>
      <c r="J15" s="19" t="str">
        <f t="shared" ref="J15:J23" si="0">IF(AND(A14="",B15="error"),"Missing row above.","")</f>
        <v/>
      </c>
    </row>
    <row r="16" spans="1:12" s="11" customFormat="1" x14ac:dyDescent="0.3">
      <c r="A16" s="20"/>
      <c r="B16" s="21" t="str">
        <f>IF(AND(A15="",A16&lt;&gt;""),"ERROR",IF(A16="Proposed Use",COUNTIF($A$3:A15,"Proposed use")+1,IF(A16="Subtask",B15+0.1&amp;"","")))</f>
        <v/>
      </c>
      <c r="C16" s="25" t="s">
        <v>117</v>
      </c>
      <c r="D16" s="358"/>
      <c r="E16" s="358"/>
      <c r="F16" s="359"/>
      <c r="G16" s="359"/>
      <c r="H16" s="360"/>
      <c r="I16" s="360"/>
      <c r="J16" s="19" t="str">
        <f t="shared" si="0"/>
        <v/>
      </c>
    </row>
    <row r="17" spans="1:13" s="11" customFormat="1" x14ac:dyDescent="0.3">
      <c r="A17" s="20"/>
      <c r="B17" s="21" t="str">
        <f>IF(AND(A16="",A17&lt;&gt;""),"ERROR",IF(A17="Proposed Use",COUNTIF($A$3:A16,"Proposed use")+1,IF(A17="Subtask",B16+0.1&amp;"","")))</f>
        <v/>
      </c>
      <c r="C17" s="25" t="s">
        <v>118</v>
      </c>
      <c r="D17" s="358"/>
      <c r="E17" s="358"/>
      <c r="F17" s="359"/>
      <c r="G17" s="359"/>
      <c r="H17" s="360"/>
      <c r="I17" s="360"/>
      <c r="J17" s="19" t="str">
        <f t="shared" si="0"/>
        <v/>
      </c>
      <c r="M17" s="14"/>
    </row>
    <row r="18" spans="1:13" s="11" customFormat="1" x14ac:dyDescent="0.3">
      <c r="A18" s="20"/>
      <c r="B18" s="21" t="str">
        <f>IF(AND(A17="",A18&lt;&gt;""),"ERROR",IF(A18="Proposed Use",COUNTIF($A$3:A17,"Proposed use")+1,IF(A18="Subtask",B17+0.1&amp;"","")))</f>
        <v/>
      </c>
      <c r="C18" s="25"/>
      <c r="D18" s="358"/>
      <c r="E18" s="358"/>
      <c r="F18" s="359"/>
      <c r="G18" s="359"/>
      <c r="H18" s="360"/>
      <c r="I18" s="360"/>
      <c r="J18" s="19" t="str">
        <f t="shared" si="0"/>
        <v/>
      </c>
    </row>
    <row r="19" spans="1:13" s="11" customFormat="1" x14ac:dyDescent="0.3">
      <c r="A19" s="20"/>
      <c r="B19" s="21" t="str">
        <f>IF(AND(A18="",A19&lt;&gt;""),"ERROR",IF(A19="Proposed Use",COUNTIF($A$3:A18,"Proposed use")+1,IF(A19="Subtask",B18+0.1&amp;"","")))</f>
        <v/>
      </c>
      <c r="C19" s="25"/>
      <c r="D19" s="358"/>
      <c r="E19" s="358"/>
      <c r="F19" s="359"/>
      <c r="G19" s="359"/>
      <c r="H19" s="360"/>
      <c r="I19" s="360"/>
      <c r="J19" s="19" t="str">
        <f t="shared" si="0"/>
        <v/>
      </c>
    </row>
    <row r="20" spans="1:13" s="11" customFormat="1" x14ac:dyDescent="0.3">
      <c r="A20" s="20"/>
      <c r="B20" s="21" t="str">
        <f>IF(AND(A19="",A20&lt;&gt;""),"ERROR",IF(A20="Proposed Use",COUNTIF($A$3:A19,"Proposed use")+1,IF(A20="Subtask",B19+0.1&amp;"","")))</f>
        <v/>
      </c>
      <c r="C20" s="25"/>
      <c r="D20" s="358"/>
      <c r="E20" s="358"/>
      <c r="F20" s="359"/>
      <c r="G20" s="359"/>
      <c r="H20" s="360"/>
      <c r="I20" s="360"/>
      <c r="J20" s="19" t="str">
        <f t="shared" si="0"/>
        <v/>
      </c>
    </row>
    <row r="21" spans="1:13" s="11" customFormat="1" x14ac:dyDescent="0.3">
      <c r="A21" s="20"/>
      <c r="B21" s="21" t="str">
        <f>IF(AND(A20="",A21&lt;&gt;""),"ERROR",IF(A21="Proposed Use",COUNTIF($A$3:A20,"Proposed use")+1,IF(A21="Subtask",B20+0.1&amp;"","")))</f>
        <v/>
      </c>
      <c r="C21" s="25"/>
      <c r="D21" s="358"/>
      <c r="E21" s="358"/>
      <c r="F21" s="359"/>
      <c r="G21" s="359"/>
      <c r="H21" s="360"/>
      <c r="I21" s="360"/>
      <c r="J21" s="19" t="str">
        <f t="shared" si="0"/>
        <v/>
      </c>
    </row>
    <row r="22" spans="1:13" s="11" customFormat="1" x14ac:dyDescent="0.3">
      <c r="A22" s="20"/>
      <c r="B22" s="21" t="str">
        <f>IF(AND(A21="",A22&lt;&gt;""),"ERROR",IF(A22="Proposed Use",COUNTIF($A$3:A21,"Proposed use")+1,IF(A22="Subtask",B21+0.1&amp;"","")))</f>
        <v/>
      </c>
      <c r="C22" s="25"/>
      <c r="D22" s="358"/>
      <c r="E22" s="358"/>
      <c r="F22" s="359"/>
      <c r="G22" s="359"/>
      <c r="H22" s="360"/>
      <c r="I22" s="360"/>
      <c r="J22" s="19" t="str">
        <f t="shared" si="0"/>
        <v/>
      </c>
    </row>
    <row r="23" spans="1:13" s="11" customFormat="1" x14ac:dyDescent="0.3">
      <c r="A23" s="20"/>
      <c r="B23" s="21" t="str">
        <f>IF(AND(A22="",A23&lt;&gt;""),"ERROR",IF(A23="Proposed Use",COUNTIF($A$3:A22,"Proposed use")+1,IF(A23="Subtask",B22+0.1&amp;"","")))</f>
        <v/>
      </c>
      <c r="C23" s="25"/>
      <c r="D23" s="358"/>
      <c r="E23" s="358"/>
      <c r="F23" s="359"/>
      <c r="G23" s="359"/>
      <c r="H23" s="360"/>
      <c r="I23" s="360"/>
      <c r="J23" s="19" t="str">
        <f t="shared" si="0"/>
        <v/>
      </c>
    </row>
    <row r="25" spans="1:13" s="11" customFormat="1" ht="28" x14ac:dyDescent="0.3">
      <c r="A25" s="13" t="s">
        <v>48</v>
      </c>
      <c r="B25" s="13" t="s">
        <v>49</v>
      </c>
      <c r="C25" s="13" t="s">
        <v>93</v>
      </c>
      <c r="D25" s="13" t="s">
        <v>94</v>
      </c>
      <c r="E25" s="13" t="s">
        <v>95</v>
      </c>
      <c r="F25" s="13" t="s">
        <v>119</v>
      </c>
      <c r="G25" s="13" t="s">
        <v>120</v>
      </c>
      <c r="H25" s="13" t="s">
        <v>45</v>
      </c>
      <c r="I25" s="13" t="s">
        <v>46</v>
      </c>
      <c r="J25" s="12"/>
    </row>
    <row r="26" spans="1:13" s="11" customFormat="1" x14ac:dyDescent="0.3">
      <c r="A26" s="15" t="s">
        <v>51</v>
      </c>
      <c r="B26" s="16">
        <v>1</v>
      </c>
      <c r="C26" s="41" t="s">
        <v>98</v>
      </c>
      <c r="D26" s="26"/>
      <c r="E26" s="26"/>
      <c r="F26" s="17"/>
      <c r="G26" s="17"/>
      <c r="H26" s="17"/>
      <c r="I26" s="18">
        <f t="shared" ref="I26:I35" si="1">IF(OR(A27="Proposed Use",A27=""),SUM(F26:H26),IF(AND(A26="Proposed Use",OR(F26&lt;&gt;(SUMIFS($F$4:$F$50,$B$4:$B$50,B26&amp;".*")),G26&lt;&gt;(SUMIFS($G$4:$G$50,$B$4:$B$50,B26&amp;".*")),H26&lt;&gt;(SUMIFS($H$4:$H$50,$B$4:$B$50,B26&amp;".*")))),"(Incomplete)",IF(A26="Proposed Use",SUM(SUMIFS($F$4:$F$50,$B$4:$B$50,B26&amp;".*"),SUMIFS($G$4:$G$50,$B$4:$B$50,B26&amp;".*"),,SUMIFS($H$4:$H$50,$B$4:$B$50,B26&amp;".*")),SUM(F26:H26))))</f>
        <v>0</v>
      </c>
      <c r="J26" s="19" t="str">
        <f t="shared" ref="J26:J31" si="2">IF(I26="(Incomplete)","Total of Subtasks does not match Proposed Use total.",IF(AND(A25="",B26="error"),"Missing row above.",""))</f>
        <v/>
      </c>
    </row>
    <row r="27" spans="1:13" s="11" customFormat="1" x14ac:dyDescent="0.3">
      <c r="A27" s="20">
        <f>A15</f>
        <v>0</v>
      </c>
      <c r="B27" s="21" t="str">
        <f>IF(A27="Proposed Use",COUNTIF($A$3:A26,"Proposed use")+1,IF(A27="Subtask",B26+0.1&amp;"",""))</f>
        <v/>
      </c>
      <c r="C27" s="42" t="s">
        <v>98</v>
      </c>
      <c r="D27" s="27"/>
      <c r="E27" s="27"/>
      <c r="F27" s="22"/>
      <c r="G27" s="22"/>
      <c r="H27" s="22"/>
      <c r="I27" s="23">
        <f t="shared" si="1"/>
        <v>0</v>
      </c>
      <c r="J27" s="19" t="str">
        <f t="shared" si="2"/>
        <v/>
      </c>
    </row>
    <row r="28" spans="1:13" s="11" customFormat="1" x14ac:dyDescent="0.3">
      <c r="A28" s="20">
        <f t="shared" ref="A28:A35" si="3">A16</f>
        <v>0</v>
      </c>
      <c r="B28" s="21" t="str">
        <f>IF(AND(A27="",A28&lt;&gt;""),"ERROR",IF(A28="Proposed Use",COUNTIF($A$3:A27,"Proposed use")+1,IF(A28="Subtask",B27+0.1&amp;"","")))</f>
        <v/>
      </c>
      <c r="C28" s="42" t="s">
        <v>98</v>
      </c>
      <c r="D28" s="27"/>
      <c r="E28" s="27"/>
      <c r="F28" s="22"/>
      <c r="G28" s="22"/>
      <c r="H28" s="22"/>
      <c r="I28" s="23">
        <f t="shared" si="1"/>
        <v>0</v>
      </c>
      <c r="J28" s="19" t="str">
        <f t="shared" si="2"/>
        <v/>
      </c>
    </row>
    <row r="29" spans="1:13" s="11" customFormat="1" x14ac:dyDescent="0.3">
      <c r="A29" s="20">
        <f t="shared" si="3"/>
        <v>0</v>
      </c>
      <c r="B29" s="21" t="str">
        <f>IF(AND(A28="",A29&lt;&gt;""),"ERROR",IF(A29="Proposed Use",COUNTIF($A$3:A28,"Proposed use")+1,IF(A29="Subtask",B28+0.1&amp;"","")))</f>
        <v/>
      </c>
      <c r="C29" s="42" t="s">
        <v>98</v>
      </c>
      <c r="D29" s="27"/>
      <c r="E29" s="27"/>
      <c r="F29" s="22"/>
      <c r="G29" s="22"/>
      <c r="H29" s="22"/>
      <c r="I29" s="23">
        <f t="shared" si="1"/>
        <v>0</v>
      </c>
      <c r="J29" s="19" t="str">
        <f t="shared" si="2"/>
        <v/>
      </c>
      <c r="M29" s="14"/>
    </row>
    <row r="30" spans="1:13" s="11" customFormat="1" x14ac:dyDescent="0.3">
      <c r="A30" s="20">
        <f t="shared" si="3"/>
        <v>0</v>
      </c>
      <c r="B30" s="21" t="str">
        <f>IF(AND(A29="",A30&lt;&gt;""),"ERROR",IF(A30="Proposed Use",COUNTIF($A$3:A29,"Proposed use")+1,IF(A30="Subtask",B29+0.1&amp;"","")))</f>
        <v/>
      </c>
      <c r="C30" s="42" t="s">
        <v>98</v>
      </c>
      <c r="D30" s="27"/>
      <c r="E30" s="27"/>
      <c r="F30" s="22"/>
      <c r="G30" s="22"/>
      <c r="H30" s="22"/>
      <c r="I30" s="23">
        <f t="shared" si="1"/>
        <v>0</v>
      </c>
      <c r="J30" s="19" t="str">
        <f t="shared" si="2"/>
        <v/>
      </c>
    </row>
    <row r="31" spans="1:13" s="11" customFormat="1" x14ac:dyDescent="0.3">
      <c r="A31" s="20">
        <f t="shared" si="3"/>
        <v>0</v>
      </c>
      <c r="B31" s="21" t="str">
        <f>IF(AND(A30="",A31&lt;&gt;""),"ERROR",IF(A31="Proposed Use",COUNTIF($A$3:A30,"Proposed use")+1,IF(A31="Subtask",B30+0.1&amp;"","")))</f>
        <v/>
      </c>
      <c r="C31" s="43" t="s">
        <v>98</v>
      </c>
      <c r="D31" s="27"/>
      <c r="E31" s="27"/>
      <c r="F31" s="22"/>
      <c r="G31" s="22"/>
      <c r="H31" s="22"/>
      <c r="I31" s="23">
        <f t="shared" si="1"/>
        <v>0</v>
      </c>
      <c r="J31" s="19" t="str">
        <f t="shared" si="2"/>
        <v/>
      </c>
    </row>
    <row r="32" spans="1:13" s="11" customFormat="1" x14ac:dyDescent="0.3">
      <c r="A32" s="20">
        <f t="shared" si="3"/>
        <v>0</v>
      </c>
      <c r="B32" s="21" t="str">
        <f>IF(AND(A31="",A32&lt;&gt;""),"ERROR",IF(A32="Proposed Use",COUNTIF($A$3:A31,"Proposed use")+1,IF(A32="Subtask",B31+0.1&amp;"","")))</f>
        <v/>
      </c>
      <c r="C32" s="43" t="s">
        <v>98</v>
      </c>
      <c r="D32" s="27"/>
      <c r="E32" s="27"/>
      <c r="F32" s="22"/>
      <c r="G32" s="22"/>
      <c r="H32" s="22"/>
      <c r="I32" s="23">
        <f t="shared" si="1"/>
        <v>0</v>
      </c>
      <c r="J32" s="19" t="str">
        <f>IF(I32="(Incomplete)","Total of Subtasks does not match Proposed Use total.",IF(AND(A31="",B32="error"),"Missing row above.",IF(COUNTIF(A23:A32,"Subtask")&gt;9,"Too many subtasks.","")))</f>
        <v/>
      </c>
    </row>
    <row r="33" spans="1:10" s="11" customFormat="1" x14ac:dyDescent="0.3">
      <c r="A33" s="20">
        <f t="shared" si="3"/>
        <v>0</v>
      </c>
      <c r="B33" s="21" t="str">
        <f>IF(AND(A32="",A33&lt;&gt;""),"ERROR",IF(A33="Proposed Use",COUNTIF($A$3:A32,"Proposed use")+1,IF(A33="Subtask",B32+0.1&amp;"","")))</f>
        <v/>
      </c>
      <c r="C33" s="43" t="s">
        <v>98</v>
      </c>
      <c r="D33" s="27"/>
      <c r="E33" s="27"/>
      <c r="F33" s="22"/>
      <c r="G33" s="22"/>
      <c r="H33" s="22"/>
      <c r="I33" s="23">
        <f t="shared" si="1"/>
        <v>0</v>
      </c>
      <c r="J33" s="19" t="str">
        <f>IF(I33="(Incomplete)","Total of Subtasks does not match Proposed Use total.",IF(AND(A32="",B33="error"),"Missing row above.",IF(COUNTIF(A24:A33,"Subtask")&gt;9,"Too many subtasks.","")))</f>
        <v/>
      </c>
    </row>
    <row r="34" spans="1:10" s="11" customFormat="1" x14ac:dyDescent="0.3">
      <c r="A34" s="20">
        <f t="shared" si="3"/>
        <v>0</v>
      </c>
      <c r="B34" s="21" t="str">
        <f>IF(AND(A33="",A34&lt;&gt;""),"ERROR",IF(A34="Proposed Use",COUNTIF($A$3:A33,"Proposed use")+1,IF(A34="Subtask",B33+0.1&amp;"","")))</f>
        <v/>
      </c>
      <c r="C34" s="43" t="s">
        <v>98</v>
      </c>
      <c r="D34" s="27"/>
      <c r="E34" s="27"/>
      <c r="F34" s="22"/>
      <c r="G34" s="22"/>
      <c r="H34" s="22"/>
      <c r="I34" s="23">
        <f t="shared" si="1"/>
        <v>0</v>
      </c>
      <c r="J34" s="19" t="str">
        <f t="shared" ref="J34:J35" si="4">IF(I34="(Incomplete)","Total of Subtasks does not match Proposed Use total.",IF(AND(A33="",B34="error"),"Missing row above.",IF(COUNTIF(A25:A34,"Subtask")&gt;9,"Too many subtasks.","")))</f>
        <v/>
      </c>
    </row>
    <row r="35" spans="1:10" s="11" customFormat="1" x14ac:dyDescent="0.3">
      <c r="A35" s="20">
        <f t="shared" si="3"/>
        <v>0</v>
      </c>
      <c r="B35" s="21" t="str">
        <f>IF(AND(A34="",A35&lt;&gt;""),"ERROR",IF(A35="Proposed Use",COUNTIF($A$3:A34,"Proposed use")+1,IF(A35="Subtask",B34+0.1&amp;"","")))</f>
        <v/>
      </c>
      <c r="C35" s="43" t="s">
        <v>98</v>
      </c>
      <c r="D35" s="27"/>
      <c r="E35" s="27"/>
      <c r="F35" s="22"/>
      <c r="G35" s="22"/>
      <c r="H35" s="22"/>
      <c r="I35" s="23">
        <f t="shared" si="1"/>
        <v>0</v>
      </c>
      <c r="J35" s="28" t="str">
        <f t="shared" si="4"/>
        <v/>
      </c>
    </row>
    <row r="36" spans="1:10" x14ac:dyDescent="0.3">
      <c r="A36" s="31"/>
      <c r="B36" s="31"/>
      <c r="C36" s="31"/>
      <c r="D36" s="31"/>
      <c r="E36" s="31"/>
      <c r="F36" s="31"/>
      <c r="G36" s="31"/>
      <c r="H36" s="31"/>
      <c r="I36" s="31"/>
      <c r="J36" s="31"/>
    </row>
    <row r="37" spans="1:10" ht="14.5" thickBot="1" x14ac:dyDescent="0.35">
      <c r="A37" s="31"/>
      <c r="B37" s="31"/>
      <c r="C37" s="31"/>
      <c r="D37" s="31"/>
      <c r="E37" s="31"/>
      <c r="F37" s="31"/>
      <c r="G37" s="31"/>
      <c r="H37" s="31"/>
      <c r="I37" s="31"/>
      <c r="J37" s="31"/>
    </row>
    <row r="38" spans="1:10" ht="30" customHeight="1" x14ac:dyDescent="0.3">
      <c r="A38" s="364" t="s">
        <v>121</v>
      </c>
      <c r="B38" s="365"/>
      <c r="C38" s="365"/>
      <c r="D38" s="365"/>
      <c r="E38" s="365"/>
      <c r="F38" s="365"/>
      <c r="G38" s="365"/>
      <c r="H38" s="365"/>
      <c r="I38" s="366"/>
    </row>
    <row r="39" spans="1:10" ht="119.25" customHeight="1" x14ac:dyDescent="0.3">
      <c r="A39" s="367"/>
      <c r="B39" s="368"/>
      <c r="C39" s="368"/>
      <c r="D39" s="368"/>
      <c r="E39" s="368"/>
      <c r="F39" s="368"/>
      <c r="G39" s="368"/>
      <c r="H39" s="368"/>
      <c r="I39" s="369"/>
    </row>
    <row r="40" spans="1:10" ht="30" customHeight="1" x14ac:dyDescent="0.3">
      <c r="A40" s="361" t="s">
        <v>122</v>
      </c>
      <c r="B40" s="362"/>
      <c r="C40" s="362"/>
      <c r="D40" s="362"/>
      <c r="E40" s="362"/>
      <c r="F40" s="362"/>
      <c r="G40" s="362"/>
      <c r="H40" s="362"/>
      <c r="I40" s="363"/>
    </row>
    <row r="41" spans="1:10" ht="126" customHeight="1" x14ac:dyDescent="0.3">
      <c r="A41" s="367"/>
      <c r="B41" s="368"/>
      <c r="C41" s="368"/>
      <c r="D41" s="368"/>
      <c r="E41" s="368"/>
      <c r="F41" s="368"/>
      <c r="G41" s="368"/>
      <c r="H41" s="368"/>
      <c r="I41" s="369"/>
    </row>
    <row r="42" spans="1:10" ht="30" customHeight="1" x14ac:dyDescent="0.3">
      <c r="A42" s="370" t="s">
        <v>123</v>
      </c>
      <c r="B42" s="371"/>
      <c r="C42" s="371"/>
      <c r="D42" s="371"/>
      <c r="E42" s="371"/>
      <c r="F42" s="371"/>
      <c r="G42" s="371"/>
      <c r="H42" s="371"/>
      <c r="I42" s="372"/>
    </row>
    <row r="43" spans="1:10" ht="120.75" customHeight="1" x14ac:dyDescent="0.3">
      <c r="A43" s="373"/>
      <c r="B43" s="374"/>
      <c r="C43" s="374"/>
      <c r="D43" s="374"/>
      <c r="E43" s="374"/>
      <c r="F43" s="374"/>
      <c r="G43" s="374"/>
      <c r="H43" s="374"/>
      <c r="I43" s="375"/>
    </row>
    <row r="44" spans="1:10" x14ac:dyDescent="0.3">
      <c r="A44" s="361" t="s">
        <v>124</v>
      </c>
      <c r="B44" s="362"/>
      <c r="C44" s="362"/>
      <c r="D44" s="362"/>
      <c r="E44" s="362"/>
      <c r="F44" s="362"/>
      <c r="G44" s="362"/>
      <c r="H44" s="362"/>
      <c r="I44" s="363"/>
    </row>
    <row r="45" spans="1:10" ht="119.25" customHeight="1" x14ac:dyDescent="0.3">
      <c r="A45" s="376"/>
      <c r="B45" s="377"/>
      <c r="C45" s="377"/>
      <c r="D45" s="377"/>
      <c r="E45" s="377"/>
      <c r="F45" s="377"/>
      <c r="G45" s="377"/>
      <c r="H45" s="377"/>
      <c r="I45" s="378"/>
    </row>
    <row r="46" spans="1:10" ht="30" customHeight="1" x14ac:dyDescent="0.3">
      <c r="A46" s="361" t="s">
        <v>125</v>
      </c>
      <c r="B46" s="362"/>
      <c r="C46" s="362"/>
      <c r="D46" s="362"/>
      <c r="E46" s="362"/>
      <c r="F46" s="362"/>
      <c r="G46" s="362"/>
      <c r="H46" s="362"/>
      <c r="I46" s="363"/>
    </row>
    <row r="47" spans="1:10" ht="126.75" customHeight="1" thickBot="1" x14ac:dyDescent="0.35">
      <c r="A47" s="382"/>
      <c r="B47" s="383"/>
      <c r="C47" s="383"/>
      <c r="D47" s="383"/>
      <c r="E47" s="383"/>
      <c r="F47" s="383"/>
      <c r="G47" s="383"/>
      <c r="H47" s="383"/>
      <c r="I47" s="384"/>
    </row>
    <row r="48" spans="1:10" ht="29.25" customHeight="1" thickBot="1" x14ac:dyDescent="0.35">
      <c r="A48" s="2"/>
      <c r="B48" s="2"/>
      <c r="C48" s="2"/>
      <c r="D48" s="2"/>
      <c r="E48" s="2"/>
      <c r="F48" s="2"/>
      <c r="G48" s="2"/>
      <c r="H48" s="2"/>
      <c r="I48" s="1"/>
    </row>
    <row r="49" spans="1:14" ht="45" customHeight="1" x14ac:dyDescent="0.3">
      <c r="A49" s="364" t="s">
        <v>126</v>
      </c>
      <c r="B49" s="365"/>
      <c r="C49" s="365"/>
      <c r="D49" s="365"/>
      <c r="E49" s="365"/>
      <c r="F49" s="365"/>
      <c r="G49" s="365"/>
      <c r="H49" s="365"/>
      <c r="I49" s="366"/>
      <c r="K49" s="32"/>
      <c r="L49" s="32"/>
      <c r="M49" s="32"/>
    </row>
    <row r="50" spans="1:14" ht="193.5" customHeight="1" x14ac:dyDescent="0.3">
      <c r="A50" s="385"/>
      <c r="B50" s="386"/>
      <c r="C50" s="386"/>
      <c r="D50" s="386"/>
      <c r="E50" s="386"/>
      <c r="F50" s="386"/>
      <c r="G50" s="386"/>
      <c r="H50" s="386"/>
      <c r="I50" s="387"/>
    </row>
    <row r="51" spans="1:14" ht="45" customHeight="1" x14ac:dyDescent="0.3">
      <c r="A51" s="361" t="s">
        <v>127</v>
      </c>
      <c r="B51" s="362"/>
      <c r="C51" s="362"/>
      <c r="D51" s="362"/>
      <c r="E51" s="362"/>
      <c r="F51" s="362"/>
      <c r="G51" s="362"/>
      <c r="H51" s="362"/>
      <c r="I51" s="363"/>
    </row>
    <row r="52" spans="1:14" ht="196.5" customHeight="1" x14ac:dyDescent="0.3">
      <c r="A52" s="376"/>
      <c r="B52" s="377"/>
      <c r="C52" s="377"/>
      <c r="D52" s="377"/>
      <c r="E52" s="377"/>
      <c r="F52" s="377"/>
      <c r="G52" s="377"/>
      <c r="H52" s="377"/>
      <c r="I52" s="378"/>
    </row>
    <row r="53" spans="1:14" ht="60" customHeight="1" x14ac:dyDescent="0.3">
      <c r="A53" s="361" t="s">
        <v>128</v>
      </c>
      <c r="B53" s="362"/>
      <c r="C53" s="362"/>
      <c r="D53" s="362"/>
      <c r="E53" s="362"/>
      <c r="F53" s="362"/>
      <c r="G53" s="362"/>
      <c r="H53" s="362"/>
      <c r="I53" s="363"/>
      <c r="K53" s="32"/>
      <c r="L53" s="32"/>
      <c r="M53" s="32"/>
      <c r="N53" s="32"/>
    </row>
    <row r="54" spans="1:14" ht="30" customHeight="1" x14ac:dyDescent="0.3">
      <c r="A54" s="388" t="s">
        <v>129</v>
      </c>
      <c r="B54" s="389"/>
      <c r="C54" s="389"/>
      <c r="D54" s="389"/>
      <c r="E54" s="389"/>
      <c r="F54" s="389"/>
      <c r="G54" s="389"/>
      <c r="H54" s="389"/>
      <c r="I54" s="390"/>
      <c r="K54" s="33"/>
      <c r="L54" s="33"/>
      <c r="M54" s="33"/>
      <c r="N54" s="33"/>
    </row>
    <row r="55" spans="1:14" ht="174" customHeight="1" x14ac:dyDescent="0.3">
      <c r="A55" s="376"/>
      <c r="B55" s="377"/>
      <c r="C55" s="377"/>
      <c r="D55" s="377"/>
      <c r="E55" s="377"/>
      <c r="F55" s="377"/>
      <c r="G55" s="377"/>
      <c r="H55" s="377"/>
      <c r="I55" s="378"/>
    </row>
    <row r="56" spans="1:14" s="34" customFormat="1" ht="80.150000000000006" customHeight="1" x14ac:dyDescent="0.35">
      <c r="A56" s="361" t="s">
        <v>130</v>
      </c>
      <c r="B56" s="362"/>
      <c r="C56" s="362"/>
      <c r="D56" s="362"/>
      <c r="E56" s="362"/>
      <c r="F56" s="362"/>
      <c r="G56" s="362"/>
      <c r="H56" s="362"/>
      <c r="I56" s="363"/>
    </row>
    <row r="57" spans="1:14" ht="195.75" customHeight="1" thickBot="1" x14ac:dyDescent="0.35">
      <c r="A57" s="391"/>
      <c r="B57" s="392"/>
      <c r="C57" s="392"/>
      <c r="D57" s="392"/>
      <c r="E57" s="392"/>
      <c r="F57" s="392"/>
      <c r="G57" s="392"/>
      <c r="H57" s="392"/>
      <c r="I57" s="393"/>
    </row>
    <row r="61" spans="1:14" ht="14.5" thickBot="1" x14ac:dyDescent="0.35"/>
    <row r="62" spans="1:14" ht="23.5" thickBot="1" x14ac:dyDescent="0.55000000000000004">
      <c r="A62" s="394" t="s">
        <v>131</v>
      </c>
      <c r="B62" s="395"/>
      <c r="C62" s="395"/>
      <c r="D62" s="395"/>
      <c r="E62" s="395"/>
      <c r="F62" s="395"/>
      <c r="G62" s="396"/>
      <c r="H62" s="37"/>
      <c r="I62" s="37"/>
    </row>
    <row r="63" spans="1:14" x14ac:dyDescent="0.3">
      <c r="A63" s="379" t="s">
        <v>132</v>
      </c>
      <c r="B63" s="380"/>
      <c r="C63" s="380"/>
      <c r="D63" s="380"/>
      <c r="E63" s="380"/>
      <c r="F63" s="380"/>
      <c r="G63" s="381"/>
      <c r="H63" s="38"/>
      <c r="I63" s="38"/>
    </row>
    <row r="64" spans="1:14" ht="30" customHeight="1" x14ac:dyDescent="0.3">
      <c r="A64" s="402" t="s">
        <v>133</v>
      </c>
      <c r="B64" s="403"/>
      <c r="C64" s="403"/>
      <c r="D64" s="403"/>
      <c r="E64" s="403"/>
      <c r="F64" s="403"/>
      <c r="G64" s="404"/>
      <c r="H64" s="39"/>
      <c r="I64" s="39"/>
      <c r="J64" s="35"/>
    </row>
    <row r="65" spans="1:11" ht="30" customHeight="1" x14ac:dyDescent="0.3">
      <c r="A65" s="402" t="s">
        <v>134</v>
      </c>
      <c r="B65" s="403"/>
      <c r="C65" s="403"/>
      <c r="D65" s="403"/>
      <c r="E65" s="403"/>
      <c r="F65" s="403"/>
      <c r="G65" s="404"/>
      <c r="H65" s="39"/>
      <c r="I65" s="39"/>
    </row>
    <row r="66" spans="1:11" x14ac:dyDescent="0.3">
      <c r="A66" s="402" t="s">
        <v>135</v>
      </c>
      <c r="B66" s="403"/>
      <c r="C66" s="403"/>
      <c r="D66" s="403"/>
      <c r="E66" s="403"/>
      <c r="F66" s="403"/>
      <c r="G66" s="404"/>
      <c r="H66" s="39"/>
      <c r="I66" s="39"/>
    </row>
    <row r="67" spans="1:11" ht="30" customHeight="1" thickBot="1" x14ac:dyDescent="0.35">
      <c r="A67" s="405" t="s">
        <v>136</v>
      </c>
      <c r="B67" s="406"/>
      <c r="C67" s="406"/>
      <c r="D67" s="406"/>
      <c r="E67" s="406"/>
      <c r="F67" s="406"/>
      <c r="G67" s="407"/>
      <c r="H67" s="39"/>
      <c r="I67" s="39"/>
    </row>
    <row r="68" spans="1:11" ht="143.25" customHeight="1" x14ac:dyDescent="0.3">
      <c r="A68" s="408"/>
      <c r="B68" s="409"/>
      <c r="C68" s="409"/>
      <c r="D68" s="40" t="s">
        <v>137</v>
      </c>
      <c r="E68" s="40" t="s">
        <v>138</v>
      </c>
      <c r="F68" s="40" t="s">
        <v>139</v>
      </c>
      <c r="G68" s="40" t="s">
        <v>140</v>
      </c>
    </row>
    <row r="69" spans="1:11" ht="62.5" customHeight="1" x14ac:dyDescent="0.35">
      <c r="A69" s="410" t="s">
        <v>141</v>
      </c>
      <c r="B69" s="410"/>
      <c r="C69" s="75" t="s">
        <v>142</v>
      </c>
      <c r="D69" s="6"/>
      <c r="E69" s="62"/>
      <c r="F69" s="62"/>
      <c r="G69" s="7"/>
    </row>
    <row r="70" spans="1:11" ht="31.5" customHeight="1" x14ac:dyDescent="0.35">
      <c r="A70" s="410"/>
      <c r="B70" s="410"/>
      <c r="C70" s="75" t="s">
        <v>143</v>
      </c>
      <c r="D70" s="6"/>
      <c r="E70" s="62"/>
      <c r="F70" s="62"/>
      <c r="G70" s="7"/>
    </row>
    <row r="71" spans="1:11" ht="62.5" customHeight="1" x14ac:dyDescent="0.35">
      <c r="A71" s="397" t="s">
        <v>144</v>
      </c>
      <c r="B71" s="397"/>
      <c r="C71" s="75" t="s">
        <v>145</v>
      </c>
      <c r="D71" s="6"/>
      <c r="E71" s="62"/>
      <c r="F71" s="62"/>
      <c r="G71" s="7"/>
    </row>
    <row r="72" spans="1:11" ht="32.15" customHeight="1" x14ac:dyDescent="0.35">
      <c r="A72" s="397"/>
      <c r="B72" s="397"/>
      <c r="C72" s="75" t="s">
        <v>146</v>
      </c>
      <c r="D72" s="6"/>
      <c r="E72" s="62"/>
      <c r="F72" s="62"/>
      <c r="G72" s="7"/>
      <c r="H72" s="36"/>
      <c r="I72" s="36"/>
      <c r="J72" s="36"/>
      <c r="K72" s="31"/>
    </row>
    <row r="73" spans="1:11" ht="62.15" customHeight="1" x14ac:dyDescent="0.35">
      <c r="A73" s="397" t="s">
        <v>147</v>
      </c>
      <c r="B73" s="397"/>
      <c r="C73" s="75" t="s">
        <v>148</v>
      </c>
      <c r="D73" s="6"/>
      <c r="E73" s="62"/>
      <c r="F73" s="62"/>
      <c r="G73" s="7"/>
    </row>
    <row r="74" spans="1:11" ht="35.15" customHeight="1" x14ac:dyDescent="0.35">
      <c r="A74" s="397"/>
      <c r="B74" s="397"/>
      <c r="C74" s="75" t="s">
        <v>143</v>
      </c>
      <c r="D74" s="6"/>
      <c r="E74" s="62"/>
      <c r="F74" s="62"/>
      <c r="G74" s="7"/>
    </row>
    <row r="75" spans="1:11" ht="266.14999999999998" customHeight="1" thickBot="1" x14ac:dyDescent="0.4">
      <c r="A75" s="397" t="s">
        <v>149</v>
      </c>
      <c r="B75" s="397"/>
      <c r="C75" s="75" t="s">
        <v>150</v>
      </c>
      <c r="D75" s="8"/>
      <c r="E75" s="9"/>
      <c r="F75" s="9"/>
      <c r="G75" s="10"/>
    </row>
    <row r="76" spans="1:11" ht="30" customHeight="1" thickBot="1" x14ac:dyDescent="0.35">
      <c r="A76" s="398" t="s">
        <v>151</v>
      </c>
      <c r="B76" s="399"/>
      <c r="C76" s="399"/>
      <c r="D76" s="400"/>
      <c r="E76" s="400"/>
      <c r="F76" s="400"/>
      <c r="G76" s="401"/>
    </row>
  </sheetData>
  <mergeCells count="72">
    <mergeCell ref="A71:B72"/>
    <mergeCell ref="A73:B74"/>
    <mergeCell ref="A75:B75"/>
    <mergeCell ref="A76:G76"/>
    <mergeCell ref="A64:G64"/>
    <mergeCell ref="A65:G65"/>
    <mergeCell ref="A66:G66"/>
    <mergeCell ref="A67:G67"/>
    <mergeCell ref="A68:C68"/>
    <mergeCell ref="A69:B70"/>
    <mergeCell ref="A63:G63"/>
    <mergeCell ref="A47:I47"/>
    <mergeCell ref="A49:I49"/>
    <mergeCell ref="A50:I50"/>
    <mergeCell ref="A51:I51"/>
    <mergeCell ref="A52:I52"/>
    <mergeCell ref="A53:I53"/>
    <mergeCell ref="A54:I54"/>
    <mergeCell ref="A55:I55"/>
    <mergeCell ref="A56:I56"/>
    <mergeCell ref="A57:I57"/>
    <mergeCell ref="A62:G62"/>
    <mergeCell ref="A46:I46"/>
    <mergeCell ref="D23:E23"/>
    <mergeCell ref="F23:G23"/>
    <mergeCell ref="H23:I23"/>
    <mergeCell ref="A38:I38"/>
    <mergeCell ref="A39:I39"/>
    <mergeCell ref="A40:I40"/>
    <mergeCell ref="A41:I41"/>
    <mergeCell ref="A42:I42"/>
    <mergeCell ref="A43:I43"/>
    <mergeCell ref="A44:I44"/>
    <mergeCell ref="A45:I45"/>
    <mergeCell ref="D21:E21"/>
    <mergeCell ref="F21:G21"/>
    <mergeCell ref="H21:I21"/>
    <mergeCell ref="D22:E22"/>
    <mergeCell ref="F22:G22"/>
    <mergeCell ref="H22:I22"/>
    <mergeCell ref="D19:E19"/>
    <mergeCell ref="F19:G19"/>
    <mergeCell ref="H19:I19"/>
    <mergeCell ref="D20:E20"/>
    <mergeCell ref="F20:G20"/>
    <mergeCell ref="H20:I20"/>
    <mergeCell ref="D17:E17"/>
    <mergeCell ref="F17:G17"/>
    <mergeCell ref="H17:I17"/>
    <mergeCell ref="D18:E18"/>
    <mergeCell ref="F18:G18"/>
    <mergeCell ref="H18:I18"/>
    <mergeCell ref="D15:E15"/>
    <mergeCell ref="F15:G15"/>
    <mergeCell ref="H15:I15"/>
    <mergeCell ref="D16:E16"/>
    <mergeCell ref="F16:G16"/>
    <mergeCell ref="H16:I16"/>
    <mergeCell ref="D14:E14"/>
    <mergeCell ref="F14:G14"/>
    <mergeCell ref="H14:I14"/>
    <mergeCell ref="A1:I1"/>
    <mergeCell ref="A2:I2"/>
    <mergeCell ref="A3:I3"/>
    <mergeCell ref="B4:I4"/>
    <mergeCell ref="B5:I5"/>
    <mergeCell ref="B6:I6"/>
    <mergeCell ref="B7:I7"/>
    <mergeCell ref="A11:I11"/>
    <mergeCell ref="D13:E13"/>
    <mergeCell ref="F13:G13"/>
    <mergeCell ref="H13:I13"/>
  </mergeCells>
  <conditionalFormatting sqref="A15">
    <cfRule type="expression" dxfId="211" priority="4">
      <formula>$A15&lt;&gt;""</formula>
    </cfRule>
    <cfRule type="expression" dxfId="210" priority="27">
      <formula>$A14&lt;&gt;""</formula>
    </cfRule>
  </conditionalFormatting>
  <conditionalFormatting sqref="A15:D15">
    <cfRule type="expression" dxfId="209" priority="26">
      <formula>$A15&lt;&gt;""</formula>
    </cfRule>
  </conditionalFormatting>
  <conditionalFormatting sqref="B15:I23">
    <cfRule type="expression" dxfId="208" priority="23">
      <formula>$A15=""</formula>
    </cfRule>
  </conditionalFormatting>
  <conditionalFormatting sqref="C15:I23">
    <cfRule type="expression" dxfId="207" priority="24">
      <formula>$A15&lt;&gt;0</formula>
    </cfRule>
  </conditionalFormatting>
  <conditionalFormatting sqref="B15">
    <cfRule type="cellIs" dxfId="206" priority="16" operator="equal">
      <formula>"&lt; Add Subtask"</formula>
    </cfRule>
    <cfRule type="cellIs" dxfId="205" priority="25" operator="equal">
      <formula>"ERROR"</formula>
    </cfRule>
  </conditionalFormatting>
  <conditionalFormatting sqref="A16:A23">
    <cfRule type="expression" dxfId="204" priority="22">
      <formula>$A15&lt;&gt;""</formula>
    </cfRule>
  </conditionalFormatting>
  <conditionalFormatting sqref="B16:B23">
    <cfRule type="cellIs" dxfId="203" priority="20" operator="equal">
      <formula>"ERROR"</formula>
    </cfRule>
  </conditionalFormatting>
  <conditionalFormatting sqref="J14">
    <cfRule type="expression" dxfId="202" priority="18">
      <formula>$B14="error"</formula>
    </cfRule>
  </conditionalFormatting>
  <conditionalFormatting sqref="J15:J23">
    <cfRule type="expression" dxfId="201" priority="17">
      <formula>$B15="error"</formula>
    </cfRule>
  </conditionalFormatting>
  <conditionalFormatting sqref="J14:J23">
    <cfRule type="expression" dxfId="200" priority="28">
      <formula>$I14="(Incomplete)"</formula>
    </cfRule>
    <cfRule type="expression" dxfId="199" priority="29">
      <formula>$A14=""</formula>
    </cfRule>
  </conditionalFormatting>
  <conditionalFormatting sqref="A27:I35">
    <cfRule type="expression" dxfId="198" priority="5">
      <formula>$A15&lt;&gt;""</formula>
    </cfRule>
    <cfRule type="expression" dxfId="197" priority="11">
      <formula>$A15=""</formula>
    </cfRule>
  </conditionalFormatting>
  <conditionalFormatting sqref="C27:H35">
    <cfRule type="expression" dxfId="196" priority="12">
      <formula>$A15&lt;&gt;0</formula>
    </cfRule>
  </conditionalFormatting>
  <conditionalFormatting sqref="B27">
    <cfRule type="cellIs" dxfId="195" priority="13" operator="equal">
      <formula>"ERROR"</formula>
    </cfRule>
  </conditionalFormatting>
  <conditionalFormatting sqref="B28:B35">
    <cfRule type="cellIs" dxfId="194" priority="10" operator="equal">
      <formula>"ERROR"</formula>
    </cfRule>
  </conditionalFormatting>
  <conditionalFormatting sqref="A26:I35">
    <cfRule type="expression" dxfId="193" priority="9">
      <formula>$A26="Proposed Use"</formula>
    </cfRule>
  </conditionalFormatting>
  <conditionalFormatting sqref="J26">
    <cfRule type="expression" dxfId="192" priority="8">
      <formula>$B26="error"</formula>
    </cfRule>
  </conditionalFormatting>
  <conditionalFormatting sqref="I26:I35">
    <cfRule type="cellIs" dxfId="191" priority="7" operator="equal">
      <formula>"error"</formula>
    </cfRule>
  </conditionalFormatting>
  <conditionalFormatting sqref="J27:J35">
    <cfRule type="expression" dxfId="190" priority="6">
      <formula>$B27="error"</formula>
    </cfRule>
  </conditionalFormatting>
  <conditionalFormatting sqref="J26:J35">
    <cfRule type="expression" dxfId="189" priority="14">
      <formula>$I26="(Incomplete)"</formula>
    </cfRule>
    <cfRule type="expression" dxfId="188" priority="15">
      <formula>$A26=""</formula>
    </cfRule>
  </conditionalFormatting>
  <conditionalFormatting sqref="A14:I23">
    <cfRule type="expression" dxfId="187" priority="19">
      <formula>$A14="Proposed Use"</formula>
    </cfRule>
    <cfRule type="expression" dxfId="186" priority="21">
      <formula>$A14&lt;&gt;""</formula>
    </cfRule>
  </conditionalFormatting>
  <conditionalFormatting sqref="A16:A23">
    <cfRule type="expression" dxfId="185" priority="1">
      <formula>$A16&lt;&gt;""</formula>
    </cfRule>
    <cfRule type="expression" dxfId="184" priority="3">
      <formula>$A15&lt;&gt;""</formula>
    </cfRule>
  </conditionalFormatting>
  <conditionalFormatting sqref="A16:A23">
    <cfRule type="expression" dxfId="183" priority="2">
      <formula>$A16&lt;&gt;""</formula>
    </cfRule>
  </conditionalFormatting>
  <dataValidations count="3">
    <dataValidation type="list" allowBlank="1" showInputMessage="1" showErrorMessage="1" sqref="A4:A7" xr:uid="{308CDC46-5CA4-4A2D-B3D3-B741739428CF}">
      <formula1>"X"</formula1>
    </dataValidation>
    <dataValidation type="list" allowBlank="1" showInputMessage="1" showErrorMessage="1" sqref="A15:A23" xr:uid="{42B701B3-C74E-4550-B0E4-0331E3676A03}">
      <formula1>"Subtask"</formula1>
    </dataValidation>
    <dataValidation type="list" allowBlank="1" showInputMessage="1" showErrorMessage="1" sqref="C26:C35" xr:uid="{01F79924-D615-4F80-9F2F-907CB0360427}">
      <formula1>"Retained,Suballocated"</formula1>
    </dataValidation>
  </dataValidations>
  <pageMargins left="0.7" right="0.7" top="0.75" bottom="0.75" header="0.3" footer="0.3"/>
  <pageSetup scale="73" orientation="landscape" horizontalDpi="1200" verticalDpi="1200" r:id="rId1"/>
  <rowBreaks count="4" manualBreakCount="4">
    <brk id="37" max="8" man="1"/>
    <brk id="45" max="8" man="1"/>
    <brk id="61" max="8" man="1"/>
    <brk id="72" max="8" man="1"/>
  </rowBreaks>
  <colBreaks count="1" manualBreakCount="1">
    <brk id="9" max="103"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D4AF59BFE3B84E94394366BDA8ECF0" ma:contentTypeVersion="4" ma:contentTypeDescription="Create a new document." ma:contentTypeScope="" ma:versionID="aebdaf33888e5cae2c08b34aa9cdeb97">
  <xsd:schema xmlns:xsd="http://www.w3.org/2001/XMLSchema" xmlns:xs="http://www.w3.org/2001/XMLSchema" xmlns:p="http://schemas.microsoft.com/office/2006/metadata/properties" xmlns:ns2="15395d92-e8b9-4d63-90c3-12476ab4005a" xmlns:ns3="5b135d7d-7d00-4364-851b-51e50b88bc19" targetNamespace="http://schemas.microsoft.com/office/2006/metadata/properties" ma:root="true" ma:fieldsID="4352b22028387fd1396ae5befb40d21f" ns2:_="" ns3:_="">
    <xsd:import namespace="15395d92-e8b9-4d63-90c3-12476ab4005a"/>
    <xsd:import namespace="5b135d7d-7d00-4364-851b-51e50b88bc1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395d92-e8b9-4d63-90c3-12476ab400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135d7d-7d00-4364-851b-51e50b88bc1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AD0FFC-9D80-4672-B034-52E5174D816F}">
  <ds:schemaRefs>
    <ds:schemaRef ds:uri="http://schemas.microsoft.com/sharepoint/v3/contenttype/forms"/>
  </ds:schemaRefs>
</ds:datastoreItem>
</file>

<file path=customXml/itemProps2.xml><?xml version="1.0" encoding="utf-8"?>
<ds:datastoreItem xmlns:ds="http://schemas.openxmlformats.org/officeDocument/2006/customXml" ds:itemID="{8B1491FD-7ED0-4BEF-9FDF-F77D19639E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395d92-e8b9-4d63-90c3-12476ab4005a"/>
    <ds:schemaRef ds:uri="5b135d7d-7d00-4364-851b-51e50b88b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197A3E-9CAA-4EBE-9CF3-136625E0C40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7</vt:i4>
      </vt:variant>
    </vt:vector>
  </HeadingPairs>
  <TitlesOfParts>
    <vt:vector size="27" baseType="lpstr">
      <vt:lpstr>REAP 2.0 Cover Page</vt:lpstr>
      <vt:lpstr>Application Instructions</vt:lpstr>
      <vt:lpstr>A. Applicant Information</vt:lpstr>
      <vt:lpstr>B. Application Budget Overview</vt:lpstr>
      <vt:lpstr>C. Threshold-Equitable Outreac</vt:lpstr>
      <vt:lpstr>D. Threshold-Program Priorities</vt:lpstr>
      <vt:lpstr>E. Threshold-Beneficial Imp-1</vt:lpstr>
      <vt:lpstr>F6. Proposed Use #6</vt:lpstr>
      <vt:lpstr>F7. Proposed Use #7</vt:lpstr>
      <vt:lpstr>E. Threshold-Beneficial Imp-2</vt:lpstr>
      <vt:lpstr>E. Threshold-Beneficial Imp-3</vt:lpstr>
      <vt:lpstr>E. Threshold-Beneficial Imp-4</vt:lpstr>
      <vt:lpstr>E. Threshold-Beneficial Imp-5</vt:lpstr>
      <vt:lpstr>F. Scoring-1A</vt:lpstr>
      <vt:lpstr>F. Scoring-1B</vt:lpstr>
      <vt:lpstr>F. Scoring-1C</vt:lpstr>
      <vt:lpstr>F. Scoring-2A</vt:lpstr>
      <vt:lpstr>F. Scoring-2B</vt:lpstr>
      <vt:lpstr>G. Mapping</vt:lpstr>
      <vt:lpstr>H. Miscellaneous</vt:lpstr>
      <vt:lpstr>'E. Threshold-Beneficial Imp-1'!Print_Area</vt:lpstr>
      <vt:lpstr>'E. Threshold-Beneficial Imp-2'!Print_Area</vt:lpstr>
      <vt:lpstr>'E. Threshold-Beneficial Imp-3'!Print_Area</vt:lpstr>
      <vt:lpstr>'E. Threshold-Beneficial Imp-4'!Print_Area</vt:lpstr>
      <vt:lpstr>'E. Threshold-Beneficial Imp-5'!Print_Area</vt:lpstr>
      <vt:lpstr>'F6. Proposed Use #6'!Print_Area</vt:lpstr>
      <vt:lpstr>'F7. Proposed Use #7'!Print_Area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Anthony Errichetto, HCD</dc:creator>
  <cp:keywords/>
  <dc:description/>
  <cp:lastModifiedBy>Ganetsos, Dori@HCD</cp:lastModifiedBy>
  <cp:revision/>
  <dcterms:created xsi:type="dcterms:W3CDTF">2022-06-01T23:38:41Z</dcterms:created>
  <dcterms:modified xsi:type="dcterms:W3CDTF">2022-12-01T00:29:00Z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0x01010065D4AF59BFE3B84E94394366BDA8ECF0</vt:lpwstr>
  </property>
  <property fmtid="{D5CDD505-2E9C-101B-9397-08002B2CF9AE}" pid="3" name="MediaServiceImageTags">
    <vt:lpwstr/>
  </property>
</Properties>
</file>